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基本情報入力シート" sheetId="1" r:id="rId4"/>
    <sheet state="visible" name="別紙様式2-1 計画書_総括表" sheetId="2" r:id="rId5"/>
    <sheet state="visible" name="別紙様式2-2 個表_処遇" sheetId="3" r:id="rId6"/>
    <sheet state="visible" name="別紙様式2-3 個表_特定" sheetId="4" r:id="rId7"/>
    <sheet state="visible" name="別紙様式2-4 個表_ベースアップ" sheetId="5" r:id="rId8"/>
    <sheet state="hidden" name="【参考】数式用" sheetId="6" r:id="rId9"/>
    <sheet state="hidden" name="【参考】数式用2" sheetId="7" r:id="rId10"/>
  </sheets>
  <definedNames>
    <definedName localSheetId="4" name="サービス名">#REF!</definedName>
    <definedName localSheetId="6" name="www">#REF!</definedName>
    <definedName localSheetId="4" name="サービス">#REF!</definedName>
    <definedName localSheetId="3" name="サービス">#REF!</definedName>
    <definedName localSheetId="1" name="サービス">#REF!</definedName>
    <definedName localSheetId="3" name="www">#REF!</definedName>
    <definedName localSheetId="4" name="特定">#REF!</definedName>
    <definedName localSheetId="6" name="サービス">#REF!</definedName>
    <definedName localSheetId="6" name="サービス名">'【参考】数式用2'!$A$3:$A$26</definedName>
    <definedName localSheetId="4" name="www">#REF!</definedName>
    <definedName localSheetId="6" name="特定">#REF!</definedName>
    <definedName hidden="1" localSheetId="2" name="_xlnm._FilterDatabase">'別紙様式2-2 個表_処遇'!$L$10:$AH$10</definedName>
    <definedName hidden="1" localSheetId="3" name="_xlnm._FilterDatabase">'別紙様式2-3 個表_特定'!$L$10:$AI$10</definedName>
    <definedName hidden="1" localSheetId="4" name="_xlnm._FilterDatabase">'別紙様式2-4 個表_ベースアップ'!$B$10:$AG$110</definedName>
  </definedNames>
  <calcPr/>
</workbook>
</file>

<file path=xl/sharedStrings.xml><?xml version="1.0" encoding="utf-8"?>
<sst xmlns="http://schemas.openxmlformats.org/spreadsheetml/2006/main" count="2917" uniqueCount="444">
  <si>
    <t>処遇改善計画書（処遇改善加算・特定加算・ベースアップ等加算）作成用　基本情報入力シート</t>
  </si>
  <si>
    <t>↓隠し列</t>
  </si>
  <si>
    <t>●はじめに本シート（基本情報入力シート）の黄色セルに入力することで、加算の対象事業所等に関する基本的な情報が、各様式に自動的に転記されます。</t>
  </si>
  <si>
    <t>【注意】本シートは様式作成用のため、本計画書の提出を紙で行う場合、本シートの提出は不要です。ただし、自治体に電子媒体で提出する場合は、本シートを削除せずそのまま提出してください。</t>
  </si>
  <si>
    <t>●「様式2-1」を完成させるには、「基本情報入力シート」「様式2-2」「様式2-3」「様式2-4」から転記される情報が必要です。まずはこれらのシートを完成させてください。</t>
  </si>
  <si>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</si>
  <si>
    <t>１　提出先に関する情報</t>
  </si>
  <si>
    <t>処遇改善加算・特定加算・ベースアップ等支援加算の届出に係る提出先の名称を入力してください。</t>
  </si>
  <si>
    <t>加算提出先</t>
  </si>
  <si>
    <t>○○市</t>
  </si>
  <si>
    <t>２　基本情報</t>
  </si>
  <si>
    <t>下表に必要事項を入力してください。記入内容が各様式に反映されます。</t>
  </si>
  <si>
    <t>法人名</t>
  </si>
  <si>
    <t>フリガナ</t>
  </si>
  <si>
    <t>○○ケアサービス</t>
  </si>
  <si>
    <t>名称</t>
  </si>
  <si>
    <t>〒結合</t>
  </si>
  <si>
    <t>法人住所</t>
  </si>
  <si>
    <t>〒</t>
  </si>
  <si>
    <t>－</t>
  </si>
  <si>
    <t>住所１（番地・住居番号まで）</t>
  </si>
  <si>
    <t>千代田区霞が関 1－2－2</t>
  </si>
  <si>
    <t>住所２（建物名等）</t>
  </si>
  <si>
    <t>○○ビル 18F</t>
  </si>
  <si>
    <t>法人代表者</t>
  </si>
  <si>
    <t>職名</t>
  </si>
  <si>
    <t>代表取締役</t>
  </si>
  <si>
    <t>氏名</t>
  </si>
  <si>
    <t>厚労 花子</t>
  </si>
  <si>
    <t>書類作成
担当者</t>
  </si>
  <si>
    <t>コウロウ タロウ</t>
  </si>
  <si>
    <t>厚労 太郎</t>
  </si>
  <si>
    <t>連絡先</t>
  </si>
  <si>
    <t>電話番号</t>
  </si>
  <si>
    <t>03-3571-XXXX</t>
  </si>
  <si>
    <t>e-mail</t>
  </si>
  <si>
    <t>aaa@aaa.aa.jp</t>
  </si>
  <si>
    <t>３　加算の対象事業所に関する情報</t>
  </si>
  <si>
    <t>下表に必要事項を入力してください。記入内容が様式2-2、2-3、2-4に反映されます。</t>
  </si>
  <si>
    <r>
      <rPr>
        <rFont val="ＭＳ Ｐゴシック"/>
        <color theme="1"/>
        <sz val="11.0"/>
      </rPr>
      <t>※　「一月あたり介護報酬総単位数」には、 一月あたり介護報酬総単位数として見込まれる単位数を、前年１月から12月までの１年間の介護報酬総単位数（各種加算減算を含む。ただし、</t>
    </r>
    <r>
      <rPr>
        <rFont val="ＭＳ Ｐゴシック"/>
        <color theme="1"/>
        <sz val="11.0"/>
        <u/>
      </rPr>
      <t>処遇改善加算、特定加算及びベースアップ等加算は除く。</t>
    </r>
    <r>
      <rPr>
        <rFont val="ＭＳ Ｐゴシック"/>
        <color theme="1"/>
        <sz val="11.0"/>
      </rPr>
      <t>）を12で除するなどの方法によって推計し、事業所ごとに記載すること。</t>
    </r>
  </si>
  <si>
    <t>通し番号</t>
  </si>
  <si>
    <t>介護保険事業所番号</t>
  </si>
  <si>
    <t>指定権者名</t>
  </si>
  <si>
    <t>事業所の所在地</t>
  </si>
  <si>
    <t>事業所名</t>
  </si>
  <si>
    <t>サービス名</t>
  </si>
  <si>
    <r>
      <rPr>
        <rFont val="ＭＳ Ｐゴシック"/>
        <color theme="1"/>
        <sz val="11.0"/>
      </rPr>
      <t>一月あたり介護報酬総単位数（</t>
    </r>
    <r>
      <rPr>
        <rFont val="ＭＳ Ｐゴシック"/>
        <color theme="1"/>
        <sz val="11.0"/>
        <u/>
      </rPr>
      <t>処遇改善加算、特定加算及びベースアップ等加算を除く</t>
    </r>
    <r>
      <rPr>
        <rFont val="ＭＳ Ｐゴシック"/>
        <color theme="1"/>
        <sz val="11.0"/>
      </rPr>
      <t>）[単位]</t>
    </r>
  </si>
  <si>
    <t>１単位あたりの
単価（地域単価）[円]</t>
  </si>
  <si>
    <t>都道府県</t>
  </si>
  <si>
    <t>市区町村</t>
  </si>
  <si>
    <t>1334567890</t>
  </si>
  <si>
    <t>東京都</t>
  </si>
  <si>
    <t>千代田区</t>
  </si>
  <si>
    <t>介護保険事業所名称０１</t>
  </si>
  <si>
    <t>訪問介護</t>
  </si>
  <si>
    <t>千代田区・中央区・港区</t>
  </si>
  <si>
    <t>訪問型サービス（総合事業）</t>
  </si>
  <si>
    <t>豊島区</t>
  </si>
  <si>
    <t>介護保険事業所名称０２</t>
  </si>
  <si>
    <t>通所介護</t>
  </si>
  <si>
    <t>横浜市</t>
  </si>
  <si>
    <t>神奈川県</t>
  </si>
  <si>
    <t>介護保険事業所名称０３</t>
  </si>
  <si>
    <t>（介護予防）小規模多機能型居宅介護</t>
  </si>
  <si>
    <t>千葉県</t>
  </si>
  <si>
    <t>千葉市</t>
  </si>
  <si>
    <t>介護保険事業所名称０４</t>
  </si>
  <si>
    <t>介護老人福祉施設</t>
  </si>
  <si>
    <t>（介護予防）短期入所生活介護</t>
  </si>
  <si>
    <t>別紙様式２－１</t>
  </si>
  <si>
    <t>提出先</t>
  </si>
  <si>
    <t>介護職員処遇改善加算・介護職員等特定処遇改善加算・介護職員等ベースアップ等支援加算</t>
  </si>
  <si>
    <t>処遇改善計画書（令和</t>
  </si>
  <si>
    <t>年度）</t>
  </si>
  <si>
    <t>１　基本情報＜共通＞</t>
  </si>
  <si>
    <t>法人所在地</t>
  </si>
  <si>
    <t>書類作成担当者</t>
  </si>
  <si>
    <t>E-mail</t>
  </si>
  <si>
    <r>
      <rPr>
        <rFont val="ＭＳ Ｐゴシック"/>
        <b/>
        <color rgb="FF000000"/>
        <sz val="9.0"/>
      </rPr>
      <t xml:space="preserve">　【本計画書で提出する加算】　</t>
    </r>
    <r>
      <rPr>
        <rFont val="ＭＳ Ｐゴシック"/>
        <b val="0"/>
        <color rgb="FF000000"/>
        <sz val="9.0"/>
      </rPr>
      <t>※取得予定の加算について「○」、取得しない加算について「×」を選択すること。</t>
    </r>
  </si>
  <si>
    <t>○</t>
  </si>
  <si>
    <r>
      <rPr>
        <rFont val="ＭＳ Ｐゴシック"/>
        <b/>
        <color rgb="FF000000"/>
        <sz val="9.0"/>
      </rPr>
      <t xml:space="preserve">介護職員処遇改善加算
</t>
    </r>
    <r>
      <rPr>
        <rFont val="ＭＳ Ｐゴシック"/>
        <b val="0"/>
        <color rgb="FF000000"/>
        <sz val="9.0"/>
      </rPr>
      <t>（処遇改善加算）</t>
    </r>
  </si>
  <si>
    <r>
      <rPr>
        <rFont val="ＭＳ Ｐゴシック"/>
        <b/>
        <color rgb="FF000000"/>
        <sz val="9.0"/>
      </rPr>
      <t xml:space="preserve">介護職員等特定処遇改善加算
</t>
    </r>
    <r>
      <rPr>
        <rFont val="ＭＳ Ｐゴシック"/>
        <b val="0"/>
        <color rgb="FF000000"/>
        <sz val="9.0"/>
      </rPr>
      <t>（特定加算）</t>
    </r>
  </si>
  <si>
    <r>
      <rPr>
        <rFont val="ＭＳ Ｐゴシック"/>
        <b/>
        <color rgb="FF000000"/>
        <sz val="9.0"/>
      </rPr>
      <t xml:space="preserve">介護職員等ベースアップ等支援加算
</t>
    </r>
    <r>
      <rPr>
        <rFont val="ＭＳ Ｐゴシック"/>
        <b val="0"/>
        <color rgb="FF000000"/>
        <sz val="9.0"/>
      </rPr>
      <t>（ベースアップ等加算）</t>
    </r>
  </si>
  <si>
    <t>２　賃金改善計画について＜共通＞</t>
  </si>
  <si>
    <t>・</t>
  </si>
  <si>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</si>
  <si>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</si>
  <si>
    <t>Ⅰ</t>
  </si>
  <si>
    <t>【処遇改善加算】介護職員の賃金について、処遇改善加算による賃金改善の見込額が、同加算の算定見込額を上回ること</t>
  </si>
  <si>
    <t>Ⅱ</t>
  </si>
  <si>
    <t>【特定加算】介護職員及びその他の職員の賃金について、特定加算による賃金改善の見込額が、同加算の算定見込額を上回ること</t>
  </si>
  <si>
    <t>Ⅲ</t>
  </si>
  <si>
    <t>【ベースアップ等加算】介護職員及びその他の職員の賃金について、ベースアップ等加算による賃金改善の見込額が、同加算の算定見込額を上回ること</t>
  </si>
  <si>
    <t>Ⅳ</t>
  </si>
  <si>
    <t>【全加算】処遇改善加算等による賃金改善以外の部分で賃金水準を引き下げないことを誓約すること</t>
  </si>
  <si>
    <t>（１）加算額を上回る賃金改善について（全体）</t>
  </si>
  <si>
    <t xml:space="preserve"> 取得予定の加算の合計</t>
  </si>
  <si>
    <t>①</t>
  </si>
  <si>
    <t>令和</t>
  </si>
  <si>
    <t>年度の加算の見込額</t>
  </si>
  <si>
    <t>円</t>
  </si>
  <si>
    <t>②</t>
  </si>
  <si>
    <r>
      <rPr>
        <rFont val="ＭＳ Ｐゴシック"/>
        <color theme="1"/>
        <sz val="9.0"/>
      </rPr>
      <t xml:space="preserve">賃金改善の見込額
</t>
    </r>
    <r>
      <rPr>
        <rFont val="ＭＳ Ｐゴシック"/>
        <b/>
        <color theme="1"/>
        <sz val="9.0"/>
      </rPr>
      <t>（①の加算の見込額を上回ること）</t>
    </r>
  </si>
  <si>
    <t>（２）加算額を上回る賃金改善について（内訳）</t>
  </si>
  <si>
    <t>要件Ⅰ</t>
  </si>
  <si>
    <t>要件Ⅱ</t>
  </si>
  <si>
    <t>要件Ⅲ</t>
  </si>
  <si>
    <t>処遇改善加算</t>
  </si>
  <si>
    <t>特定加算</t>
  </si>
  <si>
    <t>ベースアップ等加算</t>
  </si>
  <si>
    <t>！要件Ⅰ～Ⅲが☓の場合、②賃金改善の見込額が①加算の見込額を上回っていません。</t>
  </si>
  <si>
    <r>
      <rPr>
        <rFont val="ＭＳ Ｐゴシック"/>
        <color theme="1"/>
        <sz val="9.0"/>
      </rPr>
      <t xml:space="preserve">賃金改善の見込額
</t>
    </r>
    <r>
      <rPr>
        <rFont val="ＭＳ Ｐゴシック"/>
        <b/>
        <color theme="1"/>
        <sz val="9.0"/>
      </rPr>
      <t>（①の各加算の見込額を上回ること）</t>
    </r>
  </si>
  <si>
    <t>【記入上の注意】</t>
  </si>
  <si>
    <t>(a)には、処遇改善加算の算定により実施される介護職員の賃金改善の見込額を法人で計算し、直接記入すること。</t>
  </si>
  <si>
    <t>(b)には、特定加算の算定により実施される介護職員及びその他の職員の賃金改善の見込額を法人で計算し、直接記入すること。</t>
  </si>
  <si>
    <t>(c)には、本計画書５（１）に記入した介護職員及びその他の職員の賃金改善の見込額の合計が自動的に転記される。</t>
  </si>
  <si>
    <t>(a)～(c)には、それぞれの加算による賃金改善を行った場合の法定福利費等の事業主負担の増加分を含めることができる。</t>
  </si>
  <si>
    <t>（３）加算以外の部分で賃金水準を引き下げないことについて</t>
  </si>
  <si>
    <t>上記に加えて、処遇改善加算等による賃金改善以外の部分で賃金水準を引き下げないことを下欄へのチェック（✔）により誓約すること。</t>
  </si>
  <si>
    <t>処遇改善加算等による賃金改善以外の部分で賃金水準を引き下げません。</t>
  </si>
  <si>
    <t>←</t>
  </si>
  <si>
    <t xml:space="preserve"> 要件Ⅳ</t>
  </si>
  <si>
    <t>！要件Ⅳが☓の場合、チェックボックスにチェック（✔）が入っていません。</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</si>
  <si>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</si>
  <si>
    <t>３　介護職員処遇改善加算の要件について</t>
  </si>
  <si>
    <t>（１）賃金改善を行う賃金項目及び方法</t>
  </si>
  <si>
    <t>①処遇改善加算による賃金改善の見込額（再掲）</t>
  </si>
  <si>
    <t>！この欄が☓の場合、「（１）賃金改善を行う賃金項目及び方法」で記入・選択が必要な欄が記入されていません。</t>
  </si>
  <si>
    <t>②賃金改善実施期間</t>
  </si>
  <si>
    <t>年</t>
  </si>
  <si>
    <t>月</t>
  </si>
  <si>
    <t>～</t>
  </si>
  <si>
    <t>(</t>
  </si>
  <si>
    <t>か月</t>
  </si>
  <si>
    <t>)</t>
  </si>
  <si>
    <t>賃金改善を行う給与の種類</t>
  </si>
  <si>
    <t>基本給</t>
  </si>
  <si>
    <t>手当（新設）</t>
  </si>
  <si>
    <t>手当（既存の増額）</t>
  </si>
  <si>
    <t>賞与</t>
  </si>
  <si>
    <t>その他</t>
  </si>
  <si>
    <t>（</t>
  </si>
  <si>
    <t>）</t>
  </si>
  <si>
    <t>具体的な取組内容</t>
  </si>
  <si>
    <t>（当該事業所における賃金改善の内容の根拠となる規則・規程）</t>
  </si>
  <si>
    <t>就業規則の見直し</t>
  </si>
  <si>
    <t>賃金規程の見直し</t>
  </si>
  <si>
    <r>
      <rPr>
        <rFont val="ＭＳ Ｐゴシック"/>
        <color rgb="FF000000"/>
        <sz val="9.0"/>
      </rPr>
      <t>（賃金改善に関する規定内容）</t>
    </r>
    <r>
      <rPr>
        <rFont val="ＭＳ Ｐゴシック"/>
        <color rgb="FF000000"/>
        <sz val="7.0"/>
      </rPr>
      <t>※上記の根拠規程のうち、賃金改善に関する部分を抜き出すこと。</t>
    </r>
  </si>
  <si>
    <t>・介護職員の基本給の引上げ（引上げ幅は、年齢、資格、経験、技能、勤務成績等を考慮して各人ごとに決定）
　　基本給
　　　月　 給　○○○○～○○○○円の増額
　　　時間給　○○○～○○○円の増額</t>
  </si>
  <si>
    <r>
      <rPr>
        <rFont val="ＭＳ Ｐゴシック"/>
        <color rgb="FF000000"/>
        <sz val="8.0"/>
      </rPr>
      <t xml:space="preserve">　※前年度に提出した計画書から変更がある場合には、変更箇所を</t>
    </r>
    <r>
      <rPr>
        <rFont val="ＭＳ Ｐゴシック"/>
        <color rgb="FF000000"/>
        <sz val="8.0"/>
        <u/>
      </rPr>
      <t>下線</t>
    </r>
    <r>
      <rPr>
        <rFont val="ＭＳ Ｐゴシック"/>
        <color rgb="FF000000"/>
        <sz val="8.0"/>
      </rPr>
      <t>とするなど明確にすること。</t>
    </r>
  </si>
  <si>
    <t>（上記取組の開始時期）</t>
  </si>
  <si>
    <t>平成</t>
  </si>
  <si>
    <t>実施済</t>
  </si>
  <si>
    <t>予定</t>
  </si>
  <si>
    <t>（２）キャリアパス要件</t>
  </si>
  <si>
    <t xml:space="preserve">・ </t>
  </si>
  <si>
    <r>
      <rPr>
        <rFont val="ＭＳ Ｐゴシック"/>
        <color rgb="FF000000"/>
        <sz val="8.0"/>
      </rPr>
      <t>次の要件について該当する場合チェック（✔）し、必要事項を具体的に記載すること。</t>
    </r>
    <r>
      <rPr>
        <rFont val="ＭＳ Ｐゴシック"/>
        <color rgb="FF000000"/>
        <sz val="8.0"/>
        <u/>
      </rPr>
      <t>加算Ⅲの事業所のみの場合もキャリアパス要件Ⅰ又はⅡのいずれかを満たすこと。</t>
    </r>
  </si>
  <si>
    <t>キャリアパス要件Ⅰ　次のイからハまでのすべての基準を満たす。</t>
  </si>
  <si>
    <t>加算Ⅰ・Ⅱの場合は必ず「該当」、加算Ⅲの場合もいずれか「該当」</t>
  </si>
  <si>
    <t>該当</t>
  </si>
  <si>
    <t>！この欄が☓の場合、「該当」がチェックされていません。</t>
  </si>
  <si>
    <t>イ</t>
  </si>
  <si>
    <t>介護職員の任用における職位、職責又は職務内容等の要件を定めている。</t>
  </si>
  <si>
    <t>ロ</t>
  </si>
  <si>
    <t>イに掲げる職位、職責又は職務内容等に応じた賃金体系を定めている。</t>
  </si>
  <si>
    <t>ハ</t>
  </si>
  <si>
    <t>イ、ロについて、就業規則等の明確な根拠規定を書面で整備し、全ての介護職員に周知している。</t>
  </si>
  <si>
    <t>キャリアパス要件Ⅱ　次のイとロ両方の基準を満たす。</t>
  </si>
  <si>
    <t>！この欄が☓の場合、「該当」がチェックされていないか、具体的な取組内容が記入・選択されていません。</t>
  </si>
  <si>
    <t>介護職員の職務内容等を踏まえ、介護職員と意見交換しながら、資質向上の目標及び①、②に関する具体的な計画を策定し、研修の実施又は研修の機会を確保している。</t>
  </si>
  <si>
    <t>イの実現のための具体的な取組内容
（該当する項目にチェック（✔）した上で、具体的な内容を記載）</t>
  </si>
  <si>
    <r>
      <rPr>
        <rFont val="ＭＳ Ｐゴシック"/>
        <color rgb="FF000000"/>
        <sz val="9.0"/>
      </rPr>
      <t xml:space="preserve">資質向上のための計画に沿って、研修機会の提供又は技術指導等を実施するとともに、介護職員の能力評価を行う。　</t>
    </r>
    <r>
      <rPr>
        <rFont val="ＭＳ Ｐゴシック"/>
        <color rgb="FF000000"/>
        <sz val="8.0"/>
      </rPr>
      <t>※当該取組の内容について以下に記載すること</t>
    </r>
  </si>
  <si>
    <t>資格取得のための支援の実施</t>
  </si>
  <si>
    <t>※当該取組の内容について以下に記載すること</t>
  </si>
  <si>
    <t>・実務経験が３年以上の介護職員に対し、実務者研修の受講費用として、○○万円を支給
・介護福祉士国家試験対策として、法人内で資格取得のための研修会を実施</t>
  </si>
  <si>
    <t>イについて、全ての介護職員に周知している。</t>
  </si>
  <si>
    <t>キャリアパス要件Ⅲ　次のイとロ両方の基準を満たす。</t>
  </si>
  <si>
    <t>加算Ⅰの場合は必ず「該当」</t>
  </si>
  <si>
    <t>！この欄が☓の場合、「該当」がチェックされていないか、具体的な仕組みの内容が選択されていません。</t>
  </si>
  <si>
    <t>介護職員について、経験若しくは資格等に応じて昇給する仕組み又は一定の基準に基づき定期に昇給を判定する仕組みを設けている。</t>
  </si>
  <si>
    <t>具体的な仕組みの内容（該当するもの全てにチェック（✔）すること。）</t>
  </si>
  <si>
    <t>経験に応じて昇給する仕組み
※「勤続年数」や「経験年数」などに応じて昇給する仕組みを指す。</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</si>
  <si>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</si>
  <si>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③</t>
  </si>
  <si>
    <t>一定の基準に基づき定期に昇給を判定する仕組み
※「実技試験」や「人事評価」などの結果に基づき昇給する仕組みを指す。ただし、客観的な評価基準や昇給条件が明文化されていることを要する。</t>
  </si>
  <si>
    <t>※キャリアパス要件Ⅲを満たす（加算Ⅰを算定する）場合、昇給する仕組みを具体的に記載している就業規則等について、指定権者からの求めがあった場合には速やかに提出できるよう、適切に保管すること。</t>
  </si>
  <si>
    <t>４　介護職員等特定処遇改善加算の要件について</t>
  </si>
  <si>
    <t>（１）特定加算のグループごとの配分要件</t>
  </si>
  <si>
    <r>
      <rPr>
        <rFont val="ＭＳ Ｐゴシック"/>
        <color theme="1"/>
        <sz val="8.0"/>
      </rPr>
      <t xml:space="preserve"> ４（１）では以下の要件を確認しており、</t>
    </r>
    <r>
      <rPr>
        <rFont val="ＭＳ Ｐゴシック"/>
        <color theme="1"/>
        <sz val="8.0"/>
        <u/>
      </rPr>
      <t>オレンジセルが「×」となる場合、加算取得の要件を満たしていない。</t>
    </r>
  </si>
  <si>
    <t>Ⅴ</t>
  </si>
  <si>
    <r>
      <rPr>
        <rFont val="ＭＳ Ｐゴシック"/>
        <color theme="1"/>
        <sz val="8.0"/>
      </rPr>
      <t>経験・技能のある介護職員（A）の特定加算による平均賃金改善額が、他の介護職員（B）の平均賃金改善額</t>
    </r>
    <r>
      <rPr>
        <rFont val="ＭＳ Ｐゴシック"/>
        <color theme="1"/>
        <sz val="8.0"/>
        <u/>
      </rPr>
      <t xml:space="preserve">より高いこと（A＞B）
</t>
    </r>
    <r>
      <rPr>
        <rFont val="ＭＳ Ｐゴシック"/>
        <color theme="1"/>
        <sz val="8.0"/>
      </rPr>
      <t xml:space="preserve">　（ただし、介護職員間で経験・技能に明らかな差がない場合など、（A）を設定できない場合は、この限りではない。⇒４(２)に記入）</t>
    </r>
  </si>
  <si>
    <t>Ⅵ</t>
  </si>
  <si>
    <r>
      <rPr>
        <rFont val="ＭＳ Ｐゴシック"/>
        <color theme="1"/>
        <sz val="8.0"/>
      </rPr>
      <t>他の介護職員（B）の特定加算による平均賃金改善額が、その他の職種（C）の平均賃金改善額の</t>
    </r>
    <r>
      <rPr>
        <rFont val="ＭＳ Ｐゴシック"/>
        <color theme="1"/>
        <sz val="8.0"/>
        <u/>
      </rPr>
      <t xml:space="preserve">２倍以上であること（Ｂ≧2Ｃ）
</t>
    </r>
    <r>
      <rPr>
        <rFont val="ＭＳ Ｐゴシック"/>
        <color theme="1"/>
        <sz val="8.0"/>
      </rPr>
      <t xml:space="preserve">　（ただし、（C）の平均賃金が（B）の平均賃金を上回らない場合は、この限りではない。⇒４(１)②(カ)に記入）</t>
    </r>
  </si>
  <si>
    <t>Ⅶ</t>
  </si>
  <si>
    <t>特定加算による賃金改善の対象とする（C）の職員の改善後の賃金が、年額440万円を上回らないこと</t>
  </si>
  <si>
    <t>Ⅷ</t>
  </si>
  <si>
    <r>
      <rPr>
        <rFont val="ＭＳ Ｐゴシック"/>
        <color theme="1"/>
        <sz val="8.0"/>
      </rPr>
      <t>（A）の職員のうち、</t>
    </r>
    <r>
      <rPr>
        <rFont val="ＭＳ Ｐゴシック"/>
        <color theme="1"/>
        <sz val="8.0"/>
        <u/>
      </rPr>
      <t>特定加算を申請する事業所数につき1人以上は</t>
    </r>
    <r>
      <rPr>
        <rFont val="ＭＳ Ｐゴシック"/>
        <color theme="1"/>
        <sz val="8.0"/>
      </rPr>
      <t xml:space="preserve">、賃金改善額が月額平均８万円以上又は改善後の賃金が年額440万円以上であること
</t>
    </r>
  </si>
  <si>
    <t>①特定加算による賃金改善の見込額（再掲）</t>
  </si>
  <si>
    <t>②特定加算による平均賃金改善額</t>
  </si>
  <si>
    <t>経験・技能のある
介護職員(A)</t>
  </si>
  <si>
    <t>他の介護職員(B)</t>
  </si>
  <si>
    <t>その他の職種(C)</t>
  </si>
  <si>
    <r>
      <rPr>
        <rFont val="ＭＳ Ｐゴシック"/>
        <color rgb="FF000000"/>
        <sz val="9.0"/>
      </rPr>
      <t xml:space="preserve">（ア）特定加算による賃金改善を実施する範囲
</t>
    </r>
    <r>
      <rPr>
        <rFont val="ＭＳ Ｐゴシック"/>
        <color rgb="FF000000"/>
        <sz val="8.0"/>
      </rPr>
      <t>※加算の配分対象とするグループに必ずチェック（✔）すること</t>
    </r>
  </si>
  <si>
    <t>！この欄が☓の場合、「賃金改善を実施するグループ」の選択方法が不適切です。</t>
  </si>
  <si>
    <t>（イ）一月当たりの常勤換算職員数（見込数）</t>
  </si>
  <si>
    <t>人</t>
  </si>
  <si>
    <t>要件Ⅴ</t>
  </si>
  <si>
    <r>
      <rPr>
        <rFont val="ＭＳ Ｐゴシック"/>
        <color rgb="FF000000"/>
        <sz val="9.0"/>
      </rPr>
      <t>（ウ）特定加算による賃金改善額のグループごとの配分比率
※</t>
    </r>
    <r>
      <rPr>
        <rFont val="ＭＳ Ｐゴシック"/>
        <color rgb="FF000000"/>
        <sz val="9.0"/>
        <u/>
      </rPr>
      <t>法人で設定する</t>
    </r>
    <r>
      <rPr>
        <rFont val="ＭＳ Ｐゴシック"/>
        <color rgb="FF000000"/>
        <sz val="9.0"/>
      </rPr>
      <t>、特定加算による平均賃金改善額の比率</t>
    </r>
  </si>
  <si>
    <t>：</t>
  </si>
  <si>
    <t>！要件Ⅴが☓の場合、A：Bの配分比率が要件（A＞B）を満たしていません。</t>
  </si>
  <si>
    <t>要件Ⅵ</t>
  </si>
  <si>
    <r>
      <rPr>
        <rFont val="ＭＳ Ｐゴシック"/>
        <b/>
        <color theme="1"/>
        <sz val="11.0"/>
      </rPr>
      <t>！要件Ⅵが☓の場合、B：Cの配分比率が要件（B≧2C）を満たしていません</t>
    </r>
    <r>
      <rPr>
        <rFont val="ＭＳ Ｐゴシック"/>
        <b/>
        <color theme="1"/>
        <sz val="9.0"/>
      </rPr>
      <t>。</t>
    </r>
  </si>
  <si>
    <t>（エ）要件を満たす特定加算による平均賃金改善額（月額）</t>
  </si>
  <si>
    <t>（オ）配分比率の要件を満たす賃金改善額の総額（年額）</t>
  </si>
  <si>
    <r>
      <rPr>
        <rFont val="ＭＳ Ｐゴシック"/>
        <color rgb="FF000000"/>
        <sz val="9.0"/>
      </rPr>
      <t xml:space="preserve">（カ）BとCの平均賃金の見込額（月額）
</t>
    </r>
    <r>
      <rPr>
        <rFont val="ＭＳ Ｐゴシック"/>
        <b/>
        <color rgb="FF000000"/>
        <sz val="9.0"/>
      </rPr>
      <t>※B≧2Cを満たさない場合のみ記入</t>
    </r>
  </si>
  <si>
    <t>（キ）特定加算による賃金改善の対象とするその他の職種（C）のうち、改善後の賃金が最も高額となる者の賃金の見込額(年額）</t>
  </si>
  <si>
    <t>要件Ⅶ</t>
  </si>
  <si>
    <t>！要件Ⅶが☓の場合、（C）の職員のうち改善後の賃金が最も高額となる者の賃金が440万円を超えています。</t>
  </si>
  <si>
    <t>（ク）経験・技能のある介護職員（A）のうち賃金改善額が月額平均８万円以上又は改善後の賃金が年額440万円以上となる者の数</t>
  </si>
  <si>
    <t>要件Ⅷ</t>
  </si>
  <si>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</si>
  <si>
    <t>（ケ）本計画書（別紙様式2-3）で特定加算の取得を届け出た事業所数（短期入所・予防・総合事業での重複除く）</t>
  </si>
  <si>
    <t>か所</t>
  </si>
  <si>
    <t>（コ）「月額平均８万円の処遇改善又は改善後の賃金が年額440万円以上となる者」を設定できない場合その理由</t>
  </si>
  <si>
    <t>小規模事業所等で加算額全体が少額であるため。</t>
  </si>
  <si>
    <t>職員全体の賃金水準が低く、直ちに月額平均８万円等まで賃金を引き上げることが困難であるため。</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</si>
  <si>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</si>
  <si>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その他（</t>
  </si>
  <si>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</si>
  <si>
    <t>（２）賃金改善を行う賃金項目及び方法</t>
  </si>
  <si>
    <t>！この欄が☓の場合、「（２）賃金改善を行う賃金項目及び方法」で記入・選択が必要な欄が記入されていません。</t>
  </si>
  <si>
    <t>賃金改善
実施期間</t>
  </si>
  <si>
    <t>経験・技能のある介護職員（A)の考え方</t>
  </si>
  <si>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</si>
  <si>
    <t xml:space="preserve"> （４(１)②で(A)にチェック（✔）がない場合その理由）</t>
  </si>
  <si>
    <t>！この欄が☓の場合、特定加算を（A）の職員に配分しないのに、その理由が記入されていません。</t>
  </si>
  <si>
    <t>（当該事業所において賃金改善内容の根拠となる規則・規程）</t>
  </si>
  <si>
    <r>
      <rPr>
        <rFont val="ＭＳ Ｐゴシック"/>
        <color rgb="FF000000"/>
        <sz val="9.0"/>
      </rPr>
      <t>（賃金改善に関する規定内容）</t>
    </r>
    <r>
      <rPr>
        <rFont val="ＭＳ Ｐゴシック"/>
        <color rgb="FF000000"/>
        <sz val="8.0"/>
      </rPr>
      <t>※上記の根拠規程のうち、賃金改善に関する部分を抜き出すこと。資格・手当等に含めて賃金改善を行う場合、その旨を記載。</t>
    </r>
  </si>
  <si>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</si>
  <si>
    <r>
      <rPr>
        <rFont val="ＭＳ Ｐゴシック"/>
        <color rgb="FF000000"/>
        <sz val="8.0"/>
      </rPr>
      <t xml:space="preserve">　※前年度に提出した計画書から変更がある場合には、変更箇所を</t>
    </r>
    <r>
      <rPr>
        <rFont val="ＭＳ Ｐゴシック"/>
        <color rgb="FF000000"/>
        <sz val="8.0"/>
        <u/>
      </rPr>
      <t>下線</t>
    </r>
    <r>
      <rPr>
        <rFont val="ＭＳ Ｐゴシック"/>
        <color rgb="FF000000"/>
        <sz val="8.0"/>
      </rPr>
      <t>とするなど明確にすること。</t>
    </r>
  </si>
  <si>
    <t>（３）見える化要件について</t>
  </si>
  <si>
    <t>・実施する周知方法について、チェック（✔）すること。</t>
  </si>
  <si>
    <t>！この欄が☓の場合、実施する周知方法が選択されていません。</t>
  </si>
  <si>
    <t>ホームページ
への掲載</t>
  </si>
  <si>
    <t>「介護サービス情報公表システム」への掲載</t>
  </si>
  <si>
    <t>自社のホームページに掲載</t>
  </si>
  <si>
    <t>その他の方法
による掲示等</t>
  </si>
  <si>
    <t>事業所・施設の建物で、外部から見える場所への掲示</t>
  </si>
  <si>
    <t>５　介護職員等ベースアップ等支援加算の要件について</t>
  </si>
  <si>
    <t>（１）ベースアップ等加算の配分要件</t>
  </si>
  <si>
    <t xml:space="preserve"> ５(１)では以下の要件を確認しており、オレンジセルが「○」でない場合、加算取得の要件を満たしていない。</t>
  </si>
  <si>
    <t xml:space="preserve">・
　</t>
  </si>
  <si>
    <t>Ⅸ</t>
  </si>
  <si>
    <r>
      <rPr>
        <rFont val="ＭＳ Ｐゴシック"/>
        <color theme="1"/>
        <sz val="8.0"/>
      </rPr>
      <t>介護職員とその他の職種のそれぞれについて、賃金改善の見込額の３分の２以上が、ベースアップ等（</t>
    </r>
    <r>
      <rPr>
        <rFont val="ＭＳ Ｐゴシック"/>
        <color theme="1"/>
        <sz val="8.0"/>
        <u/>
      </rPr>
      <t>基本給又は決まって毎月支払われる手当の引上げ</t>
    </r>
    <r>
      <rPr>
        <rFont val="ＭＳ Ｐゴシック"/>
        <color theme="1"/>
        <sz val="8.0"/>
      </rPr>
      <t>）に充てられる計画になっていること</t>
    </r>
  </si>
  <si>
    <r>
      <rPr>
        <rFont val="ＭＳ Ｐゴシック"/>
        <color rgb="FF000000"/>
        <sz val="9.0"/>
      </rPr>
      <t>①ベースアップ等加算による賃金改善の見込額</t>
    </r>
    <r>
      <rPr>
        <rFont val="ＭＳ Ｐゴシック"/>
        <color rgb="FF000000"/>
        <sz val="8.0"/>
      </rPr>
      <t>（②ⅰ・ⅱの合計）</t>
    </r>
  </si>
  <si>
    <t>②ベースアップ等加算による賃金改善の見込額（内訳）</t>
  </si>
  <si>
    <t>介護職員</t>
  </si>
  <si>
    <t>ⅰ）ベースアップ等加算による賃金改善の見込額</t>
  </si>
  <si>
    <r>
      <rPr>
        <rFont val="ＭＳ Ｐゴシック"/>
        <color rgb="FF000000"/>
        <sz val="9.0"/>
      </rPr>
      <t>うち、ベースアップ等（</t>
    </r>
    <r>
      <rPr>
        <rFont val="ＭＳ Ｐゴシック"/>
        <color rgb="FF000000"/>
        <sz val="9.0"/>
        <u/>
      </rPr>
      <t>基本給又は毎月決まって支払われる手当の引上げ</t>
    </r>
    <r>
      <rPr>
        <rFont val="ＭＳ Ｐゴシック"/>
        <color rgb="FF000000"/>
        <sz val="9.0"/>
      </rPr>
      <t>）による賃金改善の見込額（年額）（括弧内は月額）</t>
    </r>
  </si>
  <si>
    <t>％</t>
  </si>
  <si>
    <t>要件Ⅸ</t>
  </si>
  <si>
    <t>！この欄が☓の場合、介護職員について、ベースアップ等２／３以上の要件を満たしていません。</t>
  </si>
  <si>
    <t>その他の
職種</t>
  </si>
  <si>
    <t xml:space="preserve"> ii ）ベースアップ等加算による賃金改善の見込額</t>
  </si>
  <si>
    <r>
      <rPr>
        <rFont val="ＭＳ Ｐゴシック"/>
        <color rgb="FF000000"/>
        <sz val="9.0"/>
      </rPr>
      <t>うち、ベースアップ等（</t>
    </r>
    <r>
      <rPr>
        <rFont val="ＭＳ Ｐゴシック"/>
        <color rgb="FF000000"/>
        <sz val="9.0"/>
        <u/>
      </rPr>
      <t>基本給又は毎月決まって支払われる手当の引上げ</t>
    </r>
    <r>
      <rPr>
        <rFont val="ＭＳ Ｐゴシック"/>
        <color rgb="FF000000"/>
        <sz val="9.0"/>
      </rPr>
      <t>）による賃金改善の見込額（年額）（括弧内は月額）</t>
    </r>
  </si>
  <si>
    <t>！この欄が☓の場合、その他の職種について、ベースアップ等２／３以上の要件を満たしていません。</t>
  </si>
  <si>
    <r>
      <rPr>
        <rFont val="ＭＳ Ｐゴシック"/>
        <b/>
        <color theme="1"/>
        <sz val="11.0"/>
      </rPr>
      <t xml:space="preserve">！この欄が☓の場合、「（２）賃金改善を行う賃金項目及び方法」で記入・選択が必要な欄が記入されていません。
</t>
    </r>
    <r>
      <rPr>
        <rFont val="ＭＳ Ｐゴシック"/>
        <b/>
        <color theme="1"/>
        <sz val="9.0"/>
      </rPr>
      <t>※ベースアップ等加算を取得して実施する賃金改善のうち、２／３以上は基本給又は決まって毎月支払われる手当による改善が必要です。</t>
    </r>
  </si>
  <si>
    <t>ベースアップ等
（必ず選択）</t>
  </si>
  <si>
    <t>決まって毎月支払われる手当（新設）</t>
  </si>
  <si>
    <t>決まって毎月支払われる手当（既存の増額）</t>
  </si>
  <si>
    <t>上記以外
（必ず選択）</t>
  </si>
  <si>
    <r>
      <rPr>
        <rFont val="ＭＳ Ｐゴシック"/>
        <color rgb="FF000000"/>
        <sz val="9.0"/>
      </rPr>
      <t xml:space="preserve">（賃金改善に関する規定内容）　</t>
    </r>
    <r>
      <rPr>
        <rFont val="ＭＳ Ｐゴシック"/>
        <color rgb="FF000000"/>
        <sz val="7.0"/>
      </rPr>
      <t>※上記の根拠規程のうち、賃金改善に関する部分を抜き出すこと。</t>
    </r>
  </si>
  <si>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</si>
  <si>
    <r>
      <rPr>
        <rFont val="ＭＳ Ｐゴシック"/>
        <color rgb="FF000000"/>
        <sz val="8.0"/>
      </rPr>
      <t xml:space="preserve">　※前年度に提出した計画書から変更がある場合には、変更箇所を</t>
    </r>
    <r>
      <rPr>
        <rFont val="ＭＳ Ｐゴシック"/>
        <color rgb="FF000000"/>
        <sz val="8.0"/>
        <u/>
      </rPr>
      <t>下線</t>
    </r>
    <r>
      <rPr>
        <rFont val="ＭＳ Ｐゴシック"/>
        <color rgb="FF000000"/>
        <sz val="8.0"/>
      </rPr>
      <t>とするなど明確にすること。</t>
    </r>
  </si>
  <si>
    <t xml:space="preserve">６　職場環境等要件について＜処遇改善加算・特定加算＞　</t>
  </si>
  <si>
    <t>【処遇改善加算】</t>
  </si>
  <si>
    <r>
      <rPr>
        <rFont val="ＭＳ Ｐゴシック"/>
        <color rgb="FF000000"/>
        <sz val="8.0"/>
      </rPr>
      <t>届出に係る計画の期間中に実施する事項について、チェック（✔）すること。</t>
    </r>
    <r>
      <rPr>
        <rFont val="ＭＳ Ｐゴシック"/>
        <color rgb="FF000000"/>
        <sz val="8.0"/>
        <u/>
      </rPr>
      <t>全体で必ず１つ以上の取組を行うこと</t>
    </r>
    <r>
      <rPr>
        <rFont val="ＭＳ Ｐゴシック"/>
        <color rgb="FF000000"/>
        <sz val="8.0"/>
      </rPr>
      <t>。 (ただし、取組を選択するに当たっては、本計画書３（２）「キャリアパス要件」で選択した事項と重複する事項を選択しないこと。)</t>
    </r>
  </si>
  <si>
    <t>【特定加算】</t>
  </si>
  <si>
    <r>
      <rPr>
        <rFont val="ＭＳ Ｐゴシック"/>
        <color rgb="FF000000"/>
        <sz val="8.0"/>
      </rP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rFont val="ＭＳ Ｐゴシック"/>
        <color rgb="FF000000"/>
        <sz val="8.0"/>
        <u/>
      </rPr>
      <t>６区分について、それぞれ１つ以上の取組を行うこと</t>
    </r>
    <r>
      <rPr>
        <rFont val="ＭＳ Ｐゴシック"/>
        <color rgb="FF000000"/>
        <sz val="8.0"/>
      </rPr>
      <t xml:space="preserve">。※処遇改善加算と特定加算とで、別の取組を行うことは要しない。
</t>
    </r>
  </si>
  <si>
    <t>区分</t>
  </si>
  <si>
    <t>内容</t>
  </si>
  <si>
    <r>
      <rPr>
        <rFont val="ＭＳ Ｐゴシック"/>
        <b/>
        <color theme="1"/>
        <sz val="11.0"/>
      </rPr>
      <t xml:space="preserve">！この欄が☓の場合、以下の問題があります。
</t>
    </r>
    <r>
      <rPr>
        <rFont val="ＭＳ Ｐゴシック"/>
        <b/>
        <color theme="1"/>
        <sz val="9.0"/>
      </rPr>
      <t>・処遇改善加算のみ取得する場合→全体で1つ以上の取組が選択されていません。
・特定加算も取得する場合→６区分ごとにそれぞれ1つ以上の取組が選択されていません。</t>
    </r>
  </si>
  <si>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</si>
  <si>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</si>
  <si>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</si>
  <si>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</si>
  <si>
    <t>職業体験の受入れや地域行事への参加や主催等による職業魅力度向上の取組の実施</t>
  </si>
  <si>
    <t>資質の向上やキャリアアップに向けた支援</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</si>
  <si>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</si>
  <si>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</si>
  <si>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エルダー・メンター（仕事やメンタル面のサポート等をする担当者）制度等導入</t>
  </si>
  <si>
    <t>上位者・担当者等によるキャリア面談など、キャリアアップ等に関する定期的な相談の機会の確保</t>
  </si>
  <si>
    <t>両立支援・多様な働き方の推進</t>
  </si>
  <si>
    <t>子育てや家族等の介護等と仕事の両立を目指す者のための休業制度等の充実、事業所内託児施設の整備</t>
  </si>
  <si>
    <t>職員の事情等の状況に応じた勤務シフトや短時間正規職員制度の導入、職員の希望に即した非正規職員から正規職員への転換の制度等の整備</t>
  </si>
  <si>
    <t>有給休暇が取得しやすい環境の整備</t>
  </si>
  <si>
    <t>業務や福利厚生制度、メンタルヘルス等の職員相談窓口の設置等相談体制の充実</t>
  </si>
  <si>
    <t>腰痛を含む心身の健康管理</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</si>
  <si>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</si>
  <si>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</si>
  <si>
    <t>雇用管理改善のための管理者に対する研修等の実施</t>
  </si>
  <si>
    <t>事故・トラブルへの対応マニュアル等の作成等の体制の整備</t>
  </si>
  <si>
    <t>生産性向上のための業務改善の取組</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</si>
  <si>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</si>
  <si>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</si>
  <si>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</si>
  <si>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</si>
  <si>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</si>
  <si>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ミーティング等による職場内コミュニケーションの円滑化による個々の介護職員の気づきを踏まえた勤務環境やケア内容の改善</t>
  </si>
  <si>
    <t>地域包括ケアの一員としてのモチベーション向上に資する、地域の児童・生徒や住民との交流の実施</t>
  </si>
  <si>
    <t>利用者本位のケア方針など介護保険や法人の理念等を定期的に学ぶ機会の提供</t>
  </si>
  <si>
    <t>ケアの好事例や、利用者やその家族からの謝意等の情報を共有する機会の提供</t>
  </si>
  <si>
    <t>７　要件を満たすことの確認・証明＜共通＞</t>
  </si>
  <si>
    <t>以下の点を確認し、満たしている項目に全てチェック（✔）すること。</t>
  </si>
  <si>
    <t>確認項目</t>
  </si>
  <si>
    <t>証明する資料の例</t>
  </si>
  <si>
    <r>
      <rPr>
        <rFont val="ＭＳ Ｐゴシック"/>
        <b/>
        <color theme="1"/>
        <sz val="11.0"/>
      </rPr>
      <t xml:space="preserve">！この欄が☓の場合、以下の問題があります。
</t>
    </r>
    <r>
      <rPr>
        <rFont val="ＭＳ Ｐゴシック"/>
        <b/>
        <color theme="1"/>
        <sz val="9.0"/>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</si>
  <si>
    <t>加算相当額を適切に配分するための賃金改善ルールを定めました。</t>
  </si>
  <si>
    <t>就業規則、給与規程</t>
  </si>
  <si>
    <t>処遇改善加算等として給付される額は、職員の賃金改善のために全額支出します。</t>
  </si>
  <si>
    <t>給与明細</t>
  </si>
  <si>
    <t>加算対象となる職員の勤務体制及び資格要件を確認しました。</t>
  </si>
  <si>
    <t>勤務体制表、介護福祉士登録証</t>
  </si>
  <si>
    <r>
      <rPr>
        <rFont val="ＭＳ Ｐゴシック"/>
        <color rgb="FF000000"/>
        <sz val="9.0"/>
      </rPr>
      <t xml:space="preserve">キャリアパス要件Ⅱの資質向上の目標及び具体的な計画を定めました。
</t>
    </r>
    <r>
      <rPr>
        <rFont val="ＭＳ Ｐゴシック"/>
        <b/>
        <color rgb="FF000000"/>
        <sz val="9.0"/>
      </rPr>
      <t>（※処遇改善加算Ⅰ又はⅡを取得する事業所がある場合のみ）</t>
    </r>
  </si>
  <si>
    <t>資質向上のための計画</t>
  </si>
  <si>
    <t>労働基準法、労働災害補償保険法、最低賃金法、労働安全衛生法、雇用保険法その他の労働に関する法令に違反し、罰金以上の刑に処せられていません。</t>
  </si>
  <si>
    <t>―</t>
  </si>
  <si>
    <t>労働保険料の納付が適正に行われています。</t>
  </si>
  <si>
    <t>労働保険関係成立届、確定保険料申告書</t>
  </si>
  <si>
    <t>本計画書の内容を雇用する全ての職員に対して周知しました。</t>
  </si>
  <si>
    <t>会議録、周知文書</t>
  </si>
  <si>
    <t>※各証明資料は、指定権者からの求めがあった場合には、速やかに提出すること。</t>
  </si>
  <si>
    <t>※本表への虚偽記載の他、処遇改善加算、特定加算及びベースアップ等加算の請求に関して不正があった場合は、介護報酬の返還や指定取消となる場合がある。</t>
  </si>
  <si>
    <t>計画書の記載内容に虚偽がないことを証明するとともに、記載内容を証明する資料を適切に保管していることを誓約します。</t>
  </si>
  <si>
    <t>日</t>
  </si>
  <si>
    <t>代表者</t>
  </si>
  <si>
    <t>（確認用）</t>
  </si>
  <si>
    <t>提出前のチェックリスト</t>
  </si>
  <si>
    <t>以下の項目に「×」がないか、提出前に確認すること。「×」がある場合、当該項目の記載を修正すること。</t>
  </si>
  <si>
    <t>※空欄が表示される項目は、記入が不要であるため対応する必要はない。</t>
  </si>
  <si>
    <t>（２）</t>
  </si>
  <si>
    <t>処遇改善加算による賃金改善の見込額が加算の見込額を上回ること</t>
  </si>
  <si>
    <t>特定加算による賃金改善の見込額が加算の見込額を上回ること</t>
  </si>
  <si>
    <t>ベースアップ等加算による賃金改善の見込額が加算の見込額を上回ること</t>
  </si>
  <si>
    <t>（３）</t>
  </si>
  <si>
    <t>処遇改善加算等による賃金改善以外の部分で賃金水準を引き下げないことを誓約すること</t>
  </si>
  <si>
    <t>３　処遇改善加算の要件について</t>
  </si>
  <si>
    <t>（１）</t>
  </si>
  <si>
    <t>賃金改善を行う賃金項目及び方法が記入・選択されていること</t>
  </si>
  <si>
    <t>処遇改善加算Ⅰ・Ⅱを取得する事業所がある場合に、キャリアパス要件Ⅰを満たしていること</t>
  </si>
  <si>
    <t>処遇改善加算Ⅰ・Ⅱを取得する事業所がある場合に、キャリアパス要件Ⅱを満たしていること
具体的な取組内容が記入・選択されていること</t>
  </si>
  <si>
    <t>処遇改善加算Ⅰを取得する事業所がある場合に、キャリアパス要件Ⅲを満たしていること
具体的な仕組みの内容が選択されていること</t>
  </si>
  <si>
    <t>４　特定加算の要件について</t>
  </si>
  <si>
    <t>法人で設定したA：Bの配分比率が要件（A＞B）を満たしていること</t>
  </si>
  <si>
    <t>法人で設定したB：Cの配分比率が要件（B≧2C）を満たしていること</t>
  </si>
  <si>
    <t>「賃金改善を実施するグループ」の選択方法が適切であること</t>
  </si>
  <si>
    <t>特定加算による賃金改善の対象とするCの職員の改善後の賃金が年額440万円を上回らないこと</t>
  </si>
  <si>
    <t>Aの職員のうち、特定加算を申請する事業所数につき1人以上は、賃金改善所要額が月額平均８万円以上又は改善後の賃金が年額440万円以上であること（短期入所・予防・総合事業での重複を除く）</t>
  </si>
  <si>
    <t>「賃金改善を実施するグループ」でAを選択していない場合に、その理由を記載していること</t>
  </si>
  <si>
    <t>見える化要件について、実施する周知方法が選択されていること</t>
  </si>
  <si>
    <t>５　ベースアップ等加算の要件について</t>
  </si>
  <si>
    <t>介護職員について、賃金改善の見込額の３分の２以上が、ベースアップ等（基本給又は決まって毎月支払われる手当の引上げ）に充てられる計画になっていること</t>
  </si>
  <si>
    <t>その他の職種について、賃金改善の見込額の３分の２以上が、ベースアップ等（基本給又は決まって毎月支払われる手当の引上げ）に充てられる計画になっていること</t>
  </si>
  <si>
    <t>６　職場環境等要件について＜処遇改善加算・特定加算＞</t>
  </si>
  <si>
    <t>処遇改善加算のみ取得する場合に、全体で1つ以上の取組が選択されていること
特定加算も取得する場合に、６区分ごとにそれぞれ1つ以上の取組が選択されていること</t>
  </si>
  <si>
    <t xml:space="preserve"> 必要な項目が全て選択されていること</t>
  </si>
  <si>
    <t>別紙様式２－２</t>
  </si>
  <si>
    <t>介護職員処遇改善加算（施設・事業所別個表）</t>
  </si>
  <si>
    <t xml:space="preserve">　　処遇改善加算額（見込額）の合計［円］（別紙様式2-1 2（2）①に転記）</t>
  </si>
  <si>
    <t>一月あたり介護報酬総単位数[単位]
(a)</t>
  </si>
  <si>
    <t>１単位あたりの単価[円]
(b)</t>
  </si>
  <si>
    <t>新規・継続の別</t>
  </si>
  <si>
    <t>算定する処遇改善加算の区分</t>
  </si>
  <si>
    <t>加
算
率
(c)</t>
  </si>
  <si>
    <t>算定対象月
(d)</t>
  </si>
  <si>
    <t>処遇改善加算の見込額[円]
(a×b×c×d)</t>
  </si>
  <si>
    <t>継続</t>
  </si>
  <si>
    <t>加算Ⅱ</t>
  </si>
  <si>
    <t>月～令和</t>
  </si>
  <si>
    <t>ヶ月）</t>
  </si>
  <si>
    <t>区分変更</t>
  </si>
  <si>
    <t>加算Ⅰ</t>
  </si>
  <si>
    <t>別紙様式２－３</t>
  </si>
  <si>
    <t>介護職員等特定処遇改善加算（施設・事業所別個表）</t>
  </si>
  <si>
    <t xml:space="preserve">　　特定加算（見込額）の合計[円]（別紙様式2-1 2（2）①に転記）</t>
  </si>
  <si>
    <t>１単位
あたりの
単価[円]
(b)</t>
  </si>
  <si>
    <t>新規・
継続
の別</t>
  </si>
  <si>
    <t>算定する特定加算の区分</t>
  </si>
  <si>
    <t>加
算
率
(e)</t>
  </si>
  <si>
    <t>介護福祉士配置等要件</t>
  </si>
  <si>
    <t>算定対象月
(f)</t>
  </si>
  <si>
    <t>特定加算の見込額[円]
(a×b×e×f)</t>
  </si>
  <si>
    <t>新規</t>
  </si>
  <si>
    <t>特定加算Ⅱ</t>
  </si>
  <si>
    <t>-</t>
  </si>
  <si>
    <t>特定加算Ⅰ</t>
  </si>
  <si>
    <t>サービス提供体制強化加算（Ⅰ）</t>
  </si>
  <si>
    <t>サービス提供体制強化加算（Ⅱ）</t>
  </si>
  <si>
    <t>別紙様式２－４</t>
  </si>
  <si>
    <t>介護職員等ベースアップ等支援加算（施設・事業所別個表）</t>
  </si>
  <si>
    <t xml:space="preserve">　 ベースアップ等加算（見込額）の合計［円］（別紙様式2-1 2（2）①に転記）</t>
  </si>
  <si>
    <t>加
算
率
(l)</t>
  </si>
  <si>
    <t>算定対象月
(ｍ)</t>
  </si>
  <si>
    <t xml:space="preserve">
介護職員等ベースアップ等支援加算の見込額
(a×b×l×m)
[円]</t>
  </si>
  <si>
    <t>表１　処遇改善加算・特定加算　算定対象サービス</t>
  </si>
  <si>
    <t>サービス区分</t>
  </si>
  <si>
    <t>介護職員処遇改善加算</t>
  </si>
  <si>
    <t>介護職員等特定処遇改善加算</t>
  </si>
  <si>
    <t>キャリアパス要件等の適合状況に応じた
加算率</t>
  </si>
  <si>
    <t>サービス提供体制強化加算等の算定状況に応じた加算率</t>
  </si>
  <si>
    <t>加算Ⅲ</t>
  </si>
  <si>
    <t>特定事業所加算（Ⅰ）</t>
  </si>
  <si>
    <t>特定事業所加算（Ⅱ）</t>
  </si>
  <si>
    <t>いずれも取得していない</t>
  </si>
  <si>
    <t>夜間対応型訪問介護</t>
  </si>
  <si>
    <t>定期巡回･随時対応型訪問介護看護</t>
  </si>
  <si>
    <t>（介護予防）訪問入浴介護</t>
  </si>
  <si>
    <t>地域密着型通所介護</t>
  </si>
  <si>
    <t>サービス提供体制強化加算（Ⅲ）イ又はロ</t>
  </si>
  <si>
    <t>（介護予防）通所リハビリテーション</t>
  </si>
  <si>
    <t>（介護予防）特定施設入居者生活介護</t>
  </si>
  <si>
    <t>入居継続支援加算（Ⅰ）又は（Ⅱ）</t>
  </si>
  <si>
    <t>地域密着型特定施設入居者生活介護</t>
  </si>
  <si>
    <t>（介護予防）認知症対応型通所介護</t>
  </si>
  <si>
    <t>看護小規模多機能型居宅介護</t>
  </si>
  <si>
    <t>（介護予防）認知症対応型共同生活介護</t>
  </si>
  <si>
    <t>日常生活継続支援加算（Ⅰ）又は（Ⅱ）</t>
  </si>
  <si>
    <t>地域密着型介護老人福祉施設</t>
  </si>
  <si>
    <t>併設本体施設において介護職員等特定処遇改善加算Ⅰの届出あり</t>
  </si>
  <si>
    <t>介護老人保健施設</t>
  </si>
  <si>
    <t>（介護予防）短期入所療養介護（老健）</t>
  </si>
  <si>
    <t>介護療養型医療施設</t>
  </si>
  <si>
    <t>（介護予防）短期入所療養介護 （病院等（老健以外）)</t>
  </si>
  <si>
    <t>介護医療院</t>
  </si>
  <si>
    <t>（介護予防）短期入所療養介護（医療院）</t>
  </si>
  <si>
    <t>特定事業所加算（I）</t>
  </si>
  <si>
    <t>特定事業所加算（II）</t>
  </si>
  <si>
    <t>特定事業所加算（Ⅰ）又は（Ⅱ）に準じる市町村独自の加算</t>
  </si>
  <si>
    <t>通所型サービス（総合事業）</t>
  </si>
  <si>
    <t>サービス提供体制強化加算（I）</t>
  </si>
  <si>
    <t>サービス提供体制強化加算(Ⅱ)</t>
  </si>
  <si>
    <t>サービス提供体制強化加算(Ⅰ)又は(Ⅱ)に準じる市町村独自の加算</t>
  </si>
  <si>
    <t>表１　ベースアップ等加算対象サービス</t>
  </si>
  <si>
    <t>キャリアパス要件等の適合状況に応じた加算区分</t>
  </si>
</sst>
</file>

<file path=xl/styles.xml><?xml version="1.0" encoding="utf-8"?>
<styleSheet xmlns="http://schemas.openxmlformats.org/spreadsheetml/2006/main" xmlns:x14ac="http://schemas.microsoft.com/office/spreadsheetml/2009/9/ac" xmlns:mc="http://schemas.openxmlformats.org/markup-compatibility/2006">
  <numFmts count="10">
    <numFmt numFmtId="164" formatCode="#,##0_ "/>
    <numFmt numFmtId="165" formatCode="0.00_ "/>
    <numFmt numFmtId="166" formatCode="#,##0_ ;[RED]\-#,##0\ "/>
    <numFmt numFmtId="167" formatCode="0.0_ "/>
    <numFmt numFmtId="168" formatCode="#,##0;[RED]\-#,##0"/>
    <numFmt numFmtId="169" formatCode="0_);[RED]\(0\)"/>
    <numFmt numFmtId="170" formatCode="#,##0_);[RED]\(#,##0\)"/>
    <numFmt numFmtId="171" formatCode="0.000_);[RED]\(0.000\)"/>
    <numFmt numFmtId="172" formatCode="#,##0.00;[RED]\-#,##0.00"/>
    <numFmt numFmtId="173" formatCode="0.0%"/>
  </numFmts>
  <fonts count="57">
    <font>
      <sz val="11.0"/>
      <color rgb="FF000000"/>
      <name val="MS PGothic"/>
      <scheme val="minor"/>
    </font>
    <font>
      <b/>
      <sz val="12.0"/>
      <color theme="1"/>
      <name val="MS PGothic"/>
    </font>
    <font>
      <sz val="11.0"/>
      <color theme="1"/>
      <name val="MS PGothic"/>
    </font>
    <font>
      <b/>
      <sz val="12.0"/>
      <color rgb="FFFF0000"/>
      <name val="MS PGothic"/>
    </font>
    <font>
      <sz val="12.0"/>
      <color rgb="FF000000"/>
      <name val="MS PGothic"/>
    </font>
    <font>
      <sz val="11.0"/>
      <color rgb="FF000000"/>
      <name val="MS PGothic"/>
    </font>
    <font>
      <sz val="12.0"/>
      <color rgb="FFFF0000"/>
      <name val="MS PGothic"/>
    </font>
    <font>
      <sz val="11.0"/>
      <color rgb="FFFF0000"/>
      <name val="MS PGothic"/>
    </font>
    <font>
      <b/>
      <sz val="12.0"/>
      <color rgb="FF000000"/>
      <name val="MS PGothic"/>
    </font>
    <font/>
    <font>
      <u/>
      <sz val="11.0"/>
      <color rgb="FF0000FF"/>
      <name val="MS PGothic"/>
    </font>
    <font>
      <sz val="12.0"/>
      <color theme="1"/>
      <name val="MS PGothic"/>
    </font>
    <font>
      <sz val="14.0"/>
      <color rgb="FF000000"/>
      <name val="MS PGothic"/>
    </font>
    <font>
      <sz val="14.0"/>
      <color theme="1"/>
      <name val="MS PGothic"/>
    </font>
    <font>
      <b/>
      <sz val="11.0"/>
      <color rgb="FFFF0000"/>
      <name val="MS PGothic"/>
    </font>
    <font>
      <sz val="13.0"/>
      <color rgb="FF000000"/>
      <name val="MS PGothic"/>
    </font>
    <font>
      <b/>
      <sz val="13.0"/>
      <color rgb="FF000000"/>
      <name val="MS PGothic"/>
    </font>
    <font>
      <b/>
      <sz val="11.0"/>
      <color rgb="FF000000"/>
      <name val="MS PGothic"/>
    </font>
    <font>
      <sz val="10.0"/>
      <color rgb="FF000000"/>
      <name val="MS PGothic"/>
    </font>
    <font>
      <sz val="10.0"/>
      <color theme="1"/>
      <name val="MS PGothic"/>
    </font>
    <font>
      <sz val="10.0"/>
      <color rgb="FFFFFFFF"/>
      <name val="MS PGothic"/>
    </font>
    <font>
      <b/>
      <sz val="9.0"/>
      <color rgb="FF000000"/>
      <name val="MS PGothic"/>
    </font>
    <font>
      <sz val="11.0"/>
      <color rgb="FFFFFFFF"/>
      <name val="MS PGothic"/>
    </font>
    <font>
      <sz val="8.0"/>
      <color rgb="FF000000"/>
      <name val="MS PGothic"/>
    </font>
    <font>
      <sz val="8.0"/>
      <color theme="1"/>
      <name val="MS PGothic"/>
    </font>
    <font>
      <sz val="9.0"/>
      <color rgb="FF000000"/>
      <name val="MS PGothic"/>
    </font>
    <font>
      <sz val="9.0"/>
      <color theme="1"/>
      <name val="MS PGothic"/>
    </font>
    <font>
      <b/>
      <sz val="10.0"/>
      <color theme="1"/>
      <name val="MS PGothic"/>
    </font>
    <font>
      <b/>
      <sz val="11.0"/>
      <color theme="1"/>
      <name val="MS PGothic"/>
    </font>
    <font>
      <sz val="9.0"/>
      <color rgb="FFFFE2AF"/>
      <name val="MS PGothic"/>
    </font>
    <font>
      <b/>
      <sz val="8.0"/>
      <color rgb="FF000000"/>
      <name val="MS PGothic"/>
    </font>
    <font>
      <sz val="10.0"/>
      <color rgb="FFCCFFCC"/>
      <name val="MS PGothic"/>
    </font>
    <font>
      <sz val="8.0"/>
      <color rgb="FFCCFFCC"/>
      <name val="MS PGothic"/>
    </font>
    <font>
      <sz val="9.0"/>
      <color rgb="FFCCFFCC"/>
      <name val="MS PGothic"/>
    </font>
    <font>
      <b/>
      <sz val="10.0"/>
      <color rgb="FF000000"/>
      <name val="MS PGothic"/>
    </font>
    <font>
      <sz val="9.0"/>
      <color rgb="FF993300"/>
      <name val="MS PGothic"/>
    </font>
    <font>
      <u/>
      <sz val="9.0"/>
      <color theme="1"/>
      <name val="MS PGothic"/>
    </font>
    <font>
      <u/>
      <sz val="9.0"/>
      <color theme="1"/>
      <name val="MS PGothic"/>
    </font>
    <font>
      <u/>
      <sz val="9.0"/>
      <color rgb="FF000000"/>
      <name val="MS PGothic"/>
    </font>
    <font>
      <u/>
      <sz val="9.0"/>
      <color rgb="FF000000"/>
      <name val="MS PGothic"/>
    </font>
    <font>
      <sz val="6.0"/>
      <color rgb="FF000000"/>
      <name val="MS PGothic"/>
    </font>
    <font>
      <sz val="10.0"/>
      <color rgb="FFCDFFFF"/>
      <name val="MS PGothic"/>
    </font>
    <font>
      <sz val="9.0"/>
      <color rgb="FFCDFFFF"/>
      <name val="MS PGothic"/>
    </font>
    <font>
      <sz val="10.0"/>
      <color rgb="FFCCFFFF"/>
      <name val="MS PGothic"/>
    </font>
    <font>
      <sz val="8.0"/>
      <color rgb="FFCCFFFF"/>
      <name val="MS PGothic"/>
    </font>
    <font>
      <sz val="9.0"/>
      <color rgb="FFCCFFFF"/>
      <name val="MS PGothic"/>
    </font>
    <font>
      <sz val="7.0"/>
      <color rgb="FF000000"/>
      <name val="MS PGothic"/>
    </font>
    <font>
      <sz val="7.0"/>
      <color theme="1"/>
      <name val="MS PGothic"/>
    </font>
    <font>
      <sz val="10.0"/>
      <color rgb="FFFF0000"/>
      <name val="MS PGothic"/>
    </font>
    <font>
      <sz val="10.0"/>
      <color rgb="FFFFFFCC"/>
      <name val="MS PGothic"/>
    </font>
    <font>
      <b/>
      <sz val="10.0"/>
      <color rgb="FFFFFFCC"/>
      <name val="MS PGothic"/>
    </font>
    <font>
      <sz val="9.0"/>
      <color rgb="FFFFFFCC"/>
      <name val="MS PGothic"/>
    </font>
    <font>
      <sz val="12.0"/>
      <color rgb="FFFFFFFF"/>
      <name val="MS PGothic"/>
    </font>
    <font>
      <sz val="8.0"/>
      <color rgb="FFFFE2AF"/>
      <name val="MS PGothic"/>
    </font>
    <font>
      <sz val="10.0"/>
      <color rgb="FFFFE2AF"/>
      <name val="MS PGothic"/>
    </font>
    <font>
      <b/>
      <sz val="10.0"/>
      <color rgb="FF993300"/>
      <name val="MS PGothic"/>
    </font>
    <font>
      <b/>
      <sz val="8.0"/>
      <color theme="1"/>
      <name val="MS PGothic"/>
    </font>
  </fonts>
  <fills count="12">
    <fill>
      <patternFill patternType="none"/>
    </fill>
    <fill>
      <patternFill patternType="lightGray"/>
    </fill>
    <fill>
      <patternFill patternType="solid">
        <fgColor rgb="FFFFFF99"/>
        <bgColor rgb="FFFFFF99"/>
      </patternFill>
    </fill>
    <fill>
      <patternFill patternType="solid">
        <fgColor rgb="FFCCFFCC"/>
        <bgColor rgb="FFCCFFCC"/>
      </patternFill>
    </fill>
    <fill>
      <patternFill patternType="solid">
        <fgColor rgb="FFCCFFFF"/>
        <bgColor rgb="FFCCFFFF"/>
      </patternFill>
    </fill>
    <fill>
      <patternFill patternType="solid">
        <fgColor rgb="FFFFFFFF"/>
        <bgColor rgb="FFFFFFFF"/>
      </patternFill>
    </fill>
    <fill>
      <patternFill patternType="solid">
        <fgColor rgb="FFFFE2AF"/>
        <bgColor rgb="FFFFE2AF"/>
      </patternFill>
    </fill>
    <fill>
      <patternFill patternType="solid">
        <fgColor rgb="FFFFFFCC"/>
        <bgColor rgb="FFFFFFCC"/>
      </patternFill>
    </fill>
    <fill>
      <patternFill patternType="solid">
        <fgColor rgb="FFF2F2F2"/>
        <bgColor rgb="FFF2F2F2"/>
      </patternFill>
    </fill>
    <fill>
      <patternFill patternType="solid">
        <fgColor rgb="FFFFC000"/>
        <bgColor rgb="FFFFC000"/>
      </patternFill>
    </fill>
    <fill>
      <patternFill patternType="solid">
        <fgColor rgb="FFCDFFFF"/>
        <bgColor rgb="FFCDFFFF"/>
      </patternFill>
    </fill>
    <fill>
      <patternFill patternType="solid">
        <fgColor rgb="FFFDEADA"/>
        <bgColor rgb="FFFDEADA"/>
      </patternFill>
    </fill>
  </fills>
  <borders count="251">
    <border/>
    <border>
      <left style="thin">
        <color rgb="FF000000"/>
      </lef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rder>
    <border>
      <top style="thin">
        <color rgb="FF000000"/>
      </top>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thin">
        <color rgb="FF000000"/>
      </left>
      <right style="thin">
        <color rgb="FF000000"/>
      </right>
      <bottom style="thin">
        <color rgb="FF000000"/>
      </bottom>
    </border>
    <border>
      <left style="medium">
        <color rgb="FF000000"/>
      </left>
      <top style="thin">
        <color rgb="FF000000"/>
      </top>
      <bottom/>
    </border>
    <border>
      <top style="thin">
        <color rgb="FF000000"/>
      </top>
      <bottom/>
    </border>
    <border>
      <right style="medium">
        <color rgb="FF000000"/>
      </right>
      <top style="thin">
        <color rgb="FF000000"/>
      </top>
      <bottom/>
    </border>
    <border>
      <left style="medium">
        <color rgb="FF000000"/>
      </left>
      <right style="hair">
        <color rgb="FF000000"/>
      </right>
      <top style="thin">
        <color rgb="FF000000"/>
      </top>
      <bottom style="thin">
        <color rgb="FF000000"/>
      </bottom>
    </border>
    <border>
      <left style="hair">
        <color rgb="FF000000"/>
      </left>
      <right style="hair">
        <color rgb="FF000000"/>
      </right>
      <top style="thin">
        <color rgb="FF000000"/>
      </top>
      <bottom style="thin">
        <color rgb="FF000000"/>
      </bottom>
    </border>
    <border>
      <left style="hair">
        <color rgb="FF000000"/>
      </left>
      <right/>
      <top style="thin">
        <color rgb="FF000000"/>
      </top>
      <bottom style="thin">
        <color rgb="FF000000"/>
      </bottom>
    </border>
    <border>
      <left style="thin">
        <color rgb="FF000000"/>
      </left>
      <right style="thin">
        <color rgb="FF000000"/>
      </right>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right style="thin">
        <color rgb="FF000000"/>
      </right>
      <top style="thin">
        <color rgb="FF000000"/>
      </top>
      <bottom style="thin">
        <color rgb="FF000000"/>
      </bottom>
    </border>
    <border>
      <left style="medium">
        <color rgb="FF000000"/>
      </left>
      <top/>
      <bottom style="thin">
        <color rgb="FF000000"/>
      </bottom>
    </border>
    <border>
      <top/>
      <bottom style="thin">
        <color rgb="FF000000"/>
      </bottom>
    </border>
    <border>
      <right style="medium">
        <color rgb="FF000000"/>
      </right>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bottom style="thin">
        <color rgb="FF000000"/>
      </bottom>
    </border>
    <border>
      <top style="thin">
        <color rgb="FF000000"/>
      </top>
    </border>
    <border>
      <right style="thin">
        <color rgb="FF000000"/>
      </right>
      <top style="thin">
        <color rgb="FF000000"/>
      </top>
    </border>
    <border>
      <left style="thin">
        <color rgb="FF000000"/>
      </left>
      <top style="thin">
        <color rgb="FF000000"/>
      </top>
    </border>
    <border>
      <left style="thin">
        <color rgb="FF000000"/>
      </left>
    </border>
    <border>
      <bottom style="medium">
        <color rgb="FF000000"/>
      </bottom>
    </border>
    <border>
      <right style="thin">
        <color rgb="FF000000"/>
      </right>
      <bottom style="medium">
        <color rgb="FF000000"/>
      </bottom>
    </border>
    <border>
      <left style="thin">
        <color rgb="FF000000"/>
      </left>
      <bottom style="medium">
        <color rgb="FF000000"/>
      </bottom>
    </border>
    <border>
      <right style="thin">
        <color rgb="FF000000"/>
      </right>
    </border>
    <border>
      <left style="thin">
        <color rgb="FF000000"/>
      </left>
      <right style="thin">
        <color rgb="FF000000"/>
      </right>
      <bottom style="medium">
        <color rgb="FF000000"/>
      </bottom>
    </border>
    <border>
      <right style="thin">
        <color rgb="FF000000"/>
      </right>
      <top style="medium">
        <color rgb="FF000000"/>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style="thin">
        <color rgb="FF000000"/>
      </bottom>
    </border>
    <border>
      <left style="medium">
        <color rgb="FF000000"/>
      </left>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right style="thin">
        <color rgb="FF000000"/>
      </right>
      <top/>
      <bottom style="thin">
        <color rgb="FF000000"/>
      </bottom>
    </border>
    <border>
      <left style="thin">
        <color rgb="FF000000"/>
      </left>
      <right/>
      <top style="thin">
        <color rgb="FF000000"/>
      </top>
      <bottom style="thin">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right/>
      <top/>
      <bottom/>
    </border>
    <border>
      <left/>
      <top/>
      <bottom/>
    </border>
    <border>
      <right/>
      <top/>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thin">
        <color rgb="FF000000"/>
      </left>
      <bottom style="thin">
        <color rgb="FF000000"/>
      </bottom>
    </border>
    <border>
      <right style="thin">
        <color rgb="FF000000"/>
      </right>
      <bottom style="thin">
        <color rgb="FF000000"/>
      </bottom>
    </border>
    <border>
      <bottom style="hair">
        <color rgb="FF000000"/>
      </bottom>
    </border>
    <border>
      <left style="medium">
        <color rgb="FF000000"/>
      </left>
      <top style="medium">
        <color rgb="FF000000"/>
      </top>
    </border>
    <border>
      <top style="medium">
        <color rgb="FF000000"/>
      </top>
    </border>
    <border>
      <right style="medium">
        <color rgb="FF000000"/>
      </right>
      <top style="medium">
        <color rgb="FF000000"/>
      </top>
    </border>
    <border>
      <right style="medium">
        <color rgb="FF000000"/>
      </right>
    </border>
    <border>
      <left style="medium">
        <color rgb="FF000000"/>
      </left>
      <right style="medium">
        <color rgb="FF000000"/>
      </right>
      <top style="medium">
        <color rgb="FF000000"/>
      </top>
      <bottom style="medium">
        <color rgb="FF000000"/>
      </bottom>
    </border>
    <border>
      <left style="medium">
        <color rgb="FF000000"/>
      </left>
      <top style="hair">
        <color rgb="FF000000"/>
      </top>
      <bottom style="hair">
        <color rgb="FF000000"/>
      </bottom>
    </border>
    <border>
      <top style="hair">
        <color rgb="FF000000"/>
      </top>
      <bottom style="hair">
        <color rgb="FF000000"/>
      </bottom>
    </border>
    <border>
      <right style="medium">
        <color rgb="FF000000"/>
      </right>
      <top style="hair">
        <color rgb="FF000000"/>
      </top>
      <bottom style="hair">
        <color rgb="FF000000"/>
      </bottom>
    </border>
    <border>
      <right style="hair">
        <color rgb="FF000000"/>
      </right>
      <top style="hair">
        <color rgb="FF000000"/>
      </top>
      <bottom style="hair">
        <color rgb="FF000000"/>
      </bottom>
    </border>
    <border>
      <left style="medium">
        <color rgb="FF000000"/>
      </left>
      <bottom style="medium">
        <color rgb="FF000000"/>
      </bottom>
    </border>
    <border>
      <right style="medium">
        <color rgb="FF000000"/>
      </right>
      <bottom style="medium">
        <color rgb="FF000000"/>
      </bottom>
    </border>
    <border>
      <right style="hair">
        <color rgb="FF000000"/>
      </right>
      <top style="thin">
        <color rgb="FF000000"/>
      </top>
      <bottom style="thin">
        <color rgb="FF000000"/>
      </bottom>
    </border>
    <border>
      <left style="hair">
        <color rgb="FF000000"/>
      </left>
      <right style="thin">
        <color rgb="FF000000"/>
      </right>
      <top style="thin">
        <color rgb="FF000000"/>
      </top>
    </border>
    <border>
      <left style="hair">
        <color rgb="FF000000"/>
      </left>
      <right style="thin">
        <color rgb="FF000000"/>
      </right>
      <top style="thin">
        <color rgb="FF000000"/>
      </top>
      <bottom style="thin">
        <color rgb="FF000000"/>
      </bottom>
    </border>
    <border>
      <left/>
      <top style="medium">
        <color rgb="FF000000"/>
      </top>
      <bottom style="medium">
        <color rgb="FF000000"/>
      </bottom>
    </border>
    <border>
      <left style="hair">
        <color rgb="FF000000"/>
      </left>
      <right style="thin">
        <color rgb="FF000000"/>
      </right>
      <top style="medium">
        <color rgb="FF000000"/>
      </top>
    </border>
    <border>
      <left style="hair">
        <color rgb="FF000000"/>
      </left>
      <right style="thin">
        <color rgb="FF000000"/>
      </right>
      <top style="medium">
        <color rgb="FF000000"/>
      </top>
      <bottom style="thin">
        <color rgb="FF000000"/>
      </bottom>
    </border>
    <border>
      <left style="thin">
        <color rgb="FF000000"/>
      </left>
      <right/>
      <top style="thin">
        <color rgb="FF000000"/>
      </top>
      <bottom style="hair">
        <color rgb="FF000000"/>
      </bottom>
    </border>
    <border>
      <left/>
      <right/>
      <top style="thin">
        <color rgb="FF000000"/>
      </top>
      <bottom style="hair">
        <color rgb="FF000000"/>
      </bottom>
    </border>
    <border>
      <left/>
      <right/>
      <top style="thin">
        <color rgb="FF000000"/>
      </top>
      <bottom/>
    </border>
    <border>
      <right/>
      <top style="thin">
        <color rgb="FF000000"/>
      </top>
      <bottom/>
    </border>
    <border>
      <left/>
      <right style="thin">
        <color rgb="FF000000"/>
      </right>
      <top style="thin">
        <color rgb="FF000000"/>
      </top>
      <bottom/>
    </border>
    <border>
      <left/>
      <top style="medium">
        <color rgb="FF000000"/>
      </top>
      <bottom style="thin">
        <color rgb="FF000000"/>
      </bottom>
    </border>
    <border>
      <right/>
      <top style="medium">
        <color rgb="FF000000"/>
      </top>
      <bottom style="thin">
        <color rgb="FF000000"/>
      </bottom>
    </border>
    <border>
      <left style="medium">
        <color rgb="FF000000"/>
      </left>
      <right/>
      <top style="medium">
        <color rgb="FF000000"/>
      </top>
      <bottom style="thin">
        <color rgb="FF000000"/>
      </bottom>
    </border>
    <border>
      <left/>
      <right/>
      <top style="medium">
        <color rgb="FF000000"/>
      </top>
      <bottom style="thin">
        <color rgb="FF000000"/>
      </bottom>
    </border>
    <border>
      <left/>
      <right/>
      <top/>
      <bottom style="thin">
        <color rgb="FF000000"/>
      </bottom>
    </border>
    <border>
      <left/>
      <top style="thin">
        <color rgb="FF000000"/>
      </top>
      <bottom style="thin">
        <color rgb="FF000000"/>
      </bottom>
    </border>
    <border>
      <right/>
      <top style="thin">
        <color rgb="FF000000"/>
      </top>
      <bottom style="thin">
        <color rgb="FF000000"/>
      </bottom>
    </border>
    <border>
      <left style="medium">
        <color rgb="FF000000"/>
      </left>
      <top style="thin">
        <color rgb="FF000000"/>
      </top>
    </border>
    <border>
      <right style="medium">
        <color rgb="FF000000"/>
      </right>
      <top style="thin">
        <color rgb="FF000000"/>
      </top>
    </border>
    <border>
      <left style="medium">
        <color rgb="FF000000"/>
      </left>
      <right/>
      <top/>
      <bottom/>
    </border>
    <border>
      <top/>
      <bottom/>
    </border>
    <border>
      <right/>
      <top style="medium">
        <color rgb="FF000000"/>
      </top>
      <bottom style="medium">
        <color rgb="FF000000"/>
      </bottom>
    </border>
    <border>
      <left/>
      <right/>
      <top style="medium">
        <color rgb="FF000000"/>
      </top>
      <bottom style="medium">
        <color rgb="FF000000"/>
      </bottom>
    </border>
    <border>
      <left style="thin">
        <color rgb="FF000000"/>
      </left>
      <right style="hair">
        <color rgb="FF000000"/>
      </right>
      <top style="thin">
        <color rgb="FF000000"/>
      </top>
    </border>
    <border>
      <left style="hair">
        <color rgb="FF000000"/>
      </left>
      <top style="thin">
        <color rgb="FF000000"/>
      </top>
    </border>
    <border>
      <left style="thin">
        <color rgb="FF000000"/>
      </left>
      <right style="hair">
        <color rgb="FF000000"/>
      </right>
      <top style="hair">
        <color rgb="FF000000"/>
      </top>
      <bottom style="hair">
        <color rgb="FF000000"/>
      </bottom>
    </border>
    <border>
      <right style="thin">
        <color rgb="FF000000"/>
      </right>
      <top style="hair">
        <color rgb="FF000000"/>
      </top>
      <bottom style="hair">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left style="thin">
        <color rgb="FF000000"/>
      </left>
      <right style="hair">
        <color rgb="FF000000"/>
      </right>
      <bottom style="hair">
        <color rgb="FF000000"/>
      </bottom>
    </border>
    <border>
      <left style="hair">
        <color rgb="FF000000"/>
      </left>
      <bottom style="hair">
        <color rgb="FF000000"/>
      </bottom>
    </border>
    <border>
      <right style="thin">
        <color rgb="FF000000"/>
      </right>
      <bottom style="hair">
        <color rgb="FF000000"/>
      </bottom>
    </border>
    <border>
      <left style="thin">
        <color rgb="FF000000"/>
      </left>
      <right style="hair">
        <color rgb="FF000000"/>
      </right>
      <top style="hair">
        <color rgb="FF000000"/>
      </top>
    </border>
    <border>
      <left style="hair">
        <color rgb="FF000000"/>
      </left>
    </border>
    <border>
      <left style="medium">
        <color rgb="FF000000"/>
      </left>
      <right style="hair">
        <color rgb="FF000000"/>
      </right>
      <top style="medium">
        <color rgb="FF000000"/>
      </top>
    </border>
    <border>
      <left style="hair">
        <color rgb="FF000000"/>
      </left>
      <right style="hair">
        <color rgb="FF000000"/>
      </right>
      <top style="medium">
        <color rgb="FF000000"/>
      </top>
    </border>
    <border>
      <left style="hair">
        <color rgb="FF000000"/>
      </left>
      <top style="medium">
        <color rgb="FF000000"/>
      </top>
    </border>
    <border>
      <left style="thin">
        <color rgb="FF000000"/>
      </left>
      <right style="hair">
        <color rgb="FF000000"/>
      </right>
    </border>
    <border>
      <left style="medium">
        <color rgb="FF000000"/>
      </left>
      <right style="hair">
        <color rgb="FF000000"/>
      </right>
    </border>
    <border>
      <left style="hair">
        <color rgb="FF000000"/>
      </left>
      <right style="hair">
        <color rgb="FF000000"/>
      </right>
    </border>
    <border>
      <left style="medium">
        <color rgb="FF000000"/>
      </left>
      <right style="hair">
        <color rgb="FF000000"/>
      </right>
      <bottom style="hair">
        <color rgb="FF000000"/>
      </bottom>
    </border>
    <border>
      <left style="hair">
        <color rgb="FF000000"/>
      </left>
      <right style="hair">
        <color rgb="FF000000"/>
      </right>
      <bottom style="hair">
        <color rgb="FF000000"/>
      </bottom>
    </border>
    <border>
      <left style="medium">
        <color rgb="FF000000"/>
      </left>
      <right style="hair">
        <color rgb="FF000000"/>
      </right>
      <top style="hair">
        <color rgb="FF000000"/>
      </top>
    </border>
    <border>
      <left style="medium">
        <color rgb="FF000000"/>
      </left>
      <right style="hair">
        <color rgb="FF000000"/>
      </right>
      <bottom style="medium">
        <color rgb="FF000000"/>
      </bottom>
    </border>
    <border>
      <left style="hair">
        <color rgb="FF000000"/>
      </left>
      <right style="hair">
        <color rgb="FF000000"/>
      </right>
      <bottom style="medium">
        <color rgb="FF000000"/>
      </bottom>
    </border>
    <border>
      <left style="thin">
        <color rgb="FF000000"/>
      </left>
      <top style="hair">
        <color rgb="FF000000"/>
      </top>
      <bottom style="thin">
        <color rgb="FF000000"/>
      </bottom>
    </border>
    <border>
      <top style="hair">
        <color rgb="FF000000"/>
      </top>
      <bottom style="thin">
        <color rgb="FF000000"/>
      </bottom>
    </border>
    <border>
      <left style="hair">
        <color rgb="FF000000"/>
      </left>
      <top style="hair">
        <color rgb="FF000000"/>
      </top>
    </border>
    <border>
      <top style="hair">
        <color rgb="FF000000"/>
      </top>
    </border>
    <border>
      <right style="medium">
        <color rgb="FF000000"/>
      </right>
      <top style="hair">
        <color rgb="FF000000"/>
      </top>
    </border>
    <border>
      <left style="medium">
        <color rgb="FF000000"/>
      </left>
      <right style="hair">
        <color rgb="FF000000"/>
      </right>
      <top style="medium">
        <color rgb="FF000000"/>
      </top>
      <bottom style="hair">
        <color rgb="FF000000"/>
      </bottom>
    </border>
    <border>
      <left style="hair">
        <color rgb="FF000000"/>
      </left>
      <right style="hair">
        <color rgb="FF000000"/>
      </right>
      <top style="medium">
        <color rgb="FF000000"/>
      </top>
      <bottom style="hair">
        <color rgb="FF000000"/>
      </bottom>
    </border>
    <border>
      <left style="hair">
        <color rgb="FF000000"/>
      </left>
      <top style="medium">
        <color rgb="FF000000"/>
      </top>
      <bottom style="hair">
        <color rgb="FF000000"/>
      </bottom>
    </border>
    <border>
      <top style="medium">
        <color rgb="FF000000"/>
      </top>
      <bottom style="hair">
        <color rgb="FF000000"/>
      </bottom>
    </border>
    <border>
      <right style="medium">
        <color rgb="FF000000"/>
      </right>
      <top style="medium">
        <color rgb="FF000000"/>
      </top>
      <bottom style="hair">
        <color rgb="FF000000"/>
      </bottom>
    </border>
    <border>
      <left style="medium">
        <color rgb="FF000000"/>
      </left>
      <right style="hair">
        <color rgb="FF000000"/>
      </right>
      <top style="hair">
        <color rgb="FF000000"/>
      </top>
      <bottom style="hair">
        <color rgb="FF000000"/>
      </bottom>
    </border>
    <border>
      <left style="hair">
        <color rgb="FF000000"/>
      </left>
      <right style="hair">
        <color rgb="FF000000"/>
      </right>
      <top style="hair">
        <color rgb="FF000000"/>
      </top>
      <bottom style="hair">
        <color rgb="FF000000"/>
      </bottom>
    </border>
    <border>
      <left style="hair">
        <color rgb="FF000000"/>
      </left>
      <top style="hair">
        <color rgb="FF000000"/>
      </top>
      <bottom style="hair">
        <color rgb="FF000000"/>
      </bottom>
    </border>
    <border>
      <right style="medium">
        <color rgb="FF000000"/>
      </right>
      <bottom style="hair">
        <color rgb="FF000000"/>
      </bottom>
    </border>
    <border>
      <left style="medium">
        <color rgb="FF000000"/>
      </left>
      <right style="hair">
        <color rgb="FF000000"/>
      </right>
      <top/>
      <bottom style="medium">
        <color rgb="FF000000"/>
      </bottom>
    </border>
    <border>
      <left style="hair">
        <color rgb="FF000000"/>
      </left>
      <top style="hair">
        <color rgb="FF000000"/>
      </top>
      <bottom style="medium">
        <color rgb="FF000000"/>
      </bottom>
    </border>
    <border>
      <top style="hair">
        <color rgb="FF000000"/>
      </top>
      <bottom style="medium">
        <color rgb="FF000000"/>
      </bottom>
    </border>
    <border>
      <right style="medium">
        <color rgb="FF000000"/>
      </right>
      <top style="hair">
        <color rgb="FF000000"/>
      </top>
      <bottom style="medium">
        <color rgb="FF000000"/>
      </bottom>
    </border>
    <border>
      <left/>
      <right style="thin">
        <color rgb="FF000000"/>
      </right>
      <top style="thin">
        <color rgb="FF000000"/>
      </top>
      <bottom style="thin">
        <color rgb="FF000000"/>
      </bottom>
    </border>
    <border>
      <left style="thin">
        <color rgb="FF000000"/>
      </left>
      <right/>
      <top style="thin">
        <color rgb="FF000000"/>
      </top>
      <bottom/>
    </border>
    <border>
      <left/>
      <right/>
      <top style="thin">
        <color rgb="FF000000"/>
      </top>
      <bottom style="thin">
        <color rgb="FF000000"/>
      </bottom>
    </border>
    <border>
      <left style="thin">
        <color rgb="FF000000"/>
      </left>
      <top/>
      <bottom/>
    </border>
    <border>
      <right style="thin">
        <color rgb="FF000000"/>
      </right>
      <top/>
      <bottom/>
    </border>
    <border>
      <left style="thin">
        <color rgb="FF000000"/>
      </left>
      <top style="hair">
        <color rgb="FF000000"/>
      </top>
      <bottom style="hair">
        <color rgb="FF000000"/>
      </bottom>
    </border>
    <border>
      <right/>
      <top style="hair">
        <color rgb="FF000000"/>
      </top>
      <bottom style="hair">
        <color rgb="FF000000"/>
      </bottom>
    </border>
    <border>
      <left/>
      <right/>
      <top style="hair">
        <color rgb="FF000000"/>
      </top>
      <bottom style="hair">
        <color rgb="FF000000"/>
      </bottom>
    </border>
    <border>
      <left/>
      <right style="medium">
        <color rgb="FF000000"/>
      </right>
      <top style="hair">
        <color rgb="FF000000"/>
      </top>
      <bottom style="hair">
        <color rgb="FF000000"/>
      </bottom>
    </border>
    <border>
      <left style="thin">
        <color rgb="FF000000"/>
      </left>
      <top style="hair">
        <color rgb="FF000000"/>
      </top>
    </border>
    <border>
      <left style="thin">
        <color rgb="FF000000"/>
      </left>
      <right style="thin">
        <color rgb="FF000000"/>
      </right>
      <top style="hair">
        <color rgb="FF000000"/>
      </top>
    </border>
    <border>
      <left style="medium">
        <color rgb="FF000000"/>
      </left>
      <right style="medium">
        <color rgb="FF000000"/>
      </right>
      <top style="medium">
        <color rgb="FF000000"/>
      </top>
      <bottom/>
    </border>
    <border>
      <left style="thin">
        <color rgb="FF000000"/>
      </left>
      <bottom style="hair">
        <color rgb="FF000000"/>
      </bottom>
    </border>
    <border>
      <left style="medium">
        <color rgb="FF000000"/>
      </left>
      <bottom style="thin">
        <color rgb="FF000000"/>
      </bottom>
    </border>
    <border>
      <left style="thin">
        <color rgb="FF000000"/>
      </left>
      <right style="thin">
        <color rgb="FF000000"/>
      </right>
      <bottom style="hair">
        <color rgb="FF000000"/>
      </bottom>
    </border>
    <border>
      <left style="thin">
        <color rgb="FF000000"/>
      </left>
      <top/>
      <bottom style="hair">
        <color rgb="FF000000"/>
      </bottom>
    </border>
    <border>
      <top/>
      <bottom style="hair">
        <color rgb="FF000000"/>
      </bottom>
    </border>
    <border>
      <right/>
      <top/>
      <bottom style="hair">
        <color rgb="FF000000"/>
      </bottom>
    </border>
    <border>
      <left style="medium">
        <color rgb="FF000000"/>
      </left>
      <top/>
      <bottom/>
    </border>
    <border>
      <left/>
      <right style="thin">
        <color rgb="FF000000"/>
      </right>
      <top/>
      <bottom/>
    </border>
    <border>
      <left/>
      <right style="medium">
        <color rgb="FF000000"/>
      </right>
      <top/>
      <bottom/>
    </border>
    <border>
      <left style="medium">
        <color rgb="FF000000"/>
      </left>
      <right/>
      <top/>
      <bottom style="hair">
        <color rgb="FF000000"/>
      </bottom>
    </border>
    <border>
      <left/>
      <top/>
      <bottom style="hair">
        <color rgb="FF000000"/>
      </bottom>
    </border>
    <border>
      <left/>
      <right/>
      <top/>
      <bottom style="hair">
        <color rgb="FF000000"/>
      </bottom>
    </border>
    <border>
      <left/>
      <right style="thin">
        <color rgb="FF000000"/>
      </right>
      <top/>
      <bottom style="hair">
        <color rgb="FF000000"/>
      </bottom>
    </border>
    <border>
      <left style="thin">
        <color rgb="FF000000"/>
      </left>
      <right/>
      <top/>
      <bottom/>
    </border>
    <border>
      <left/>
      <right style="medium">
        <color rgb="FF000000"/>
      </right>
      <top/>
      <bottom style="hair">
        <color rgb="FF000000"/>
      </bottom>
    </border>
    <border>
      <left style="thin">
        <color rgb="FF000000"/>
      </left>
      <right style="thin">
        <color rgb="FF000000"/>
      </right>
      <top style="hair">
        <color rgb="FF000000"/>
      </top>
      <bottom style="thin">
        <color rgb="FF000000"/>
      </bottom>
    </border>
    <border>
      <left/>
      <right style="medium">
        <color rgb="FF000000"/>
      </right>
      <top/>
      <bottom style="medium">
        <color rgb="FF000000"/>
      </bottom>
    </border>
    <border>
      <left style="medium">
        <color rgb="FF000000"/>
      </left>
      <right style="medium">
        <color rgb="FF000000"/>
      </right>
      <top/>
      <bottom style="medium">
        <color rgb="FF000000"/>
      </bottom>
    </border>
    <border>
      <left style="medium">
        <color rgb="FF000000"/>
      </left>
      <right style="medium">
        <color rgb="FF000000"/>
      </right>
      <top style="medium">
        <color rgb="FF000000"/>
      </top>
    </border>
    <border>
      <left/>
      <right style="medium">
        <color rgb="FF000000"/>
      </right>
      <top style="hair">
        <color rgb="FF000000"/>
      </top>
      <bottom style="thin">
        <color rgb="FF000000"/>
      </bottom>
    </border>
    <border>
      <left style="medium">
        <color rgb="FF000000"/>
      </left>
      <right style="medium">
        <color rgb="FF000000"/>
      </right>
      <bottom/>
    </border>
    <border>
      <left/>
      <right/>
      <top/>
      <bottom style="medium">
        <color rgb="FF000000"/>
      </bottom>
    </border>
    <border>
      <left/>
      <top/>
      <bottom style="medium">
        <color rgb="FF000000"/>
      </bottom>
    </border>
    <border>
      <top/>
      <bottom style="medium">
        <color rgb="FF000000"/>
      </bottom>
    </border>
    <border>
      <right/>
      <top/>
      <bottom style="medium">
        <color rgb="FF000000"/>
      </bottom>
    </border>
    <border>
      <left style="medium">
        <color rgb="FF000000"/>
      </left>
      <right/>
      <top/>
      <bottom style="thin">
        <color rgb="FF000000"/>
      </bottom>
    </border>
    <border>
      <right style="medium">
        <color rgb="FF000000"/>
      </right>
      <bottom style="thin">
        <color rgb="FF000000"/>
      </bottom>
    </border>
    <border>
      <left style="medium">
        <color rgb="FF000000"/>
      </left>
      <right/>
      <top style="medium">
        <color rgb="FF000000"/>
      </top>
      <bottom style="hair">
        <color rgb="FF000000"/>
      </bottom>
    </border>
    <border>
      <left style="medium">
        <color rgb="FF000000"/>
      </left>
      <right/>
      <top style="hair">
        <color rgb="FF000000"/>
      </top>
      <bottom style="hair">
        <color rgb="FF000000"/>
      </bottom>
    </border>
    <border>
      <left style="medium">
        <color rgb="FF000000"/>
      </left>
      <right/>
      <top style="hair">
        <color rgb="FF000000"/>
      </top>
      <bottom style="medium">
        <color rgb="FF000000"/>
      </bottom>
    </border>
    <border>
      <left/>
      <top style="hair">
        <color rgb="FF000000"/>
      </top>
      <bottom style="medium">
        <color rgb="FF000000"/>
      </bottom>
    </border>
    <border>
      <right/>
      <top style="hair">
        <color rgb="FF000000"/>
      </top>
      <bottom style="medium">
        <color rgb="FF000000"/>
      </bottom>
    </border>
    <border>
      <left/>
      <right/>
      <top style="hair">
        <color rgb="FF000000"/>
      </top>
      <bottom style="medium">
        <color rgb="FF000000"/>
      </bottom>
    </border>
    <border>
      <left/>
      <right style="medium">
        <color rgb="FF000000"/>
      </right>
      <top style="hair">
        <color rgb="FF000000"/>
      </top>
      <bottom style="medium">
        <color rgb="FF000000"/>
      </bottom>
    </border>
    <border>
      <left style="medium">
        <color rgb="FF000000"/>
      </left>
      <right style="thin">
        <color rgb="FF000000"/>
      </right>
      <top style="hair">
        <color rgb="FF000000"/>
      </top>
      <bottom style="hair">
        <color rgb="FF000000"/>
      </bottom>
    </border>
    <border>
      <left style="thin">
        <color rgb="FF000000"/>
      </left>
      <top style="medium">
        <color rgb="FF000000"/>
      </top>
      <bottom style="medium">
        <color rgb="FF000000"/>
      </bottom>
    </border>
    <border>
      <left/>
      <top style="medium">
        <color rgb="FF000000"/>
      </top>
      <bottom style="hair">
        <color rgb="FF000000"/>
      </bottom>
    </border>
    <border>
      <left/>
      <top style="hair">
        <color rgb="FF000000"/>
      </top>
      <bottom style="hair">
        <color rgb="FF000000"/>
      </bottom>
    </border>
    <border>
      <left style="medium">
        <color rgb="FF000000"/>
      </left>
      <right/>
      <top style="hair">
        <color rgb="FF000000"/>
      </top>
      <bottom/>
    </border>
    <border>
      <left/>
      <top style="hair">
        <color rgb="FF000000"/>
      </top>
      <bottom style="thin">
        <color rgb="FF000000"/>
      </bottom>
    </border>
    <border>
      <right/>
      <top style="hair">
        <color rgb="FF000000"/>
      </top>
      <bottom style="thin">
        <color rgb="FF000000"/>
      </bottom>
    </border>
    <border>
      <left/>
      <right style="medium">
        <color rgb="FF000000"/>
      </right>
      <top style="hair">
        <color rgb="FF000000"/>
      </top>
      <bottom/>
    </border>
    <border>
      <left style="medium">
        <color rgb="FF000000"/>
      </left>
      <right/>
      <top style="thin">
        <color rgb="FF000000"/>
      </top>
      <bottom style="hair">
        <color rgb="FF000000"/>
      </bottom>
    </border>
    <border>
      <left/>
      <top style="thin">
        <color rgb="FF000000"/>
      </top>
      <bottom style="hair">
        <color rgb="FF000000"/>
      </bottom>
    </border>
    <border>
      <right/>
      <top style="thin">
        <color rgb="FF000000"/>
      </top>
      <bottom style="hair">
        <color rgb="FF000000"/>
      </bottom>
    </border>
    <border>
      <left/>
      <right style="medium">
        <color rgb="FF000000"/>
      </right>
      <top style="thin">
        <color rgb="FF000000"/>
      </top>
      <bottom style="hair">
        <color rgb="FF000000"/>
      </bottom>
    </border>
    <border>
      <left style="medium">
        <color rgb="FF000000"/>
      </left>
      <right/>
      <top style="hair">
        <color rgb="FF000000"/>
      </top>
      <bottom style="thin">
        <color rgb="FF000000"/>
      </bottom>
    </border>
    <border>
      <right style="medium">
        <color rgb="FF000000"/>
      </right>
      <top style="hair">
        <color rgb="FF000000"/>
      </top>
      <bottom style="thin">
        <color rgb="FF000000"/>
      </bottom>
    </border>
    <border>
      <right style="medium">
        <color rgb="FF000000"/>
      </right>
      <top style="thin">
        <color rgb="FF000000"/>
      </top>
      <bottom style="hair">
        <color rgb="FF000000"/>
      </bottom>
    </border>
    <border>
      <right/>
      <top style="thin">
        <color rgb="FF000000"/>
      </top>
      <bottom style="medium">
        <color rgb="FF000000"/>
      </bottom>
    </border>
    <border>
      <left/>
      <right/>
      <top style="medium">
        <color rgb="FF000000"/>
      </top>
      <bottom style="hair">
        <color rgb="FF000000"/>
      </bottom>
    </border>
    <border>
      <left/>
      <right style="thin">
        <color rgb="FF000000"/>
      </right>
      <top style="medium">
        <color rgb="FF000000"/>
      </top>
      <bottom style="hair">
        <color rgb="FF000000"/>
      </bottom>
    </border>
    <border>
      <left style="thin">
        <color rgb="FF000000"/>
      </left>
      <top style="medium">
        <color rgb="FF000000"/>
      </top>
      <bottom style="hair">
        <color rgb="FF000000"/>
      </bottom>
    </border>
    <border>
      <left/>
      <right style="thin">
        <color rgb="FF000000"/>
      </right>
      <top style="hair">
        <color rgb="FF000000"/>
      </top>
      <bottom style="hair">
        <color rgb="FF000000"/>
      </bottom>
    </border>
    <border>
      <left/>
      <right style="thin">
        <color rgb="FF000000"/>
      </right>
      <top style="hair">
        <color rgb="FF000000"/>
      </top>
      <bottom style="medium">
        <color rgb="FF000000"/>
      </bottom>
    </border>
    <border>
      <left style="thin">
        <color rgb="FF000000"/>
      </left>
      <top style="hair">
        <color rgb="FF000000"/>
      </top>
      <bottom style="medium">
        <color rgb="FF000000"/>
      </bottom>
    </border>
    <border>
      <left style="hair">
        <color rgb="FF000000"/>
      </left>
      <top style="thin">
        <color rgb="FF000000"/>
      </top>
      <bottom style="hair">
        <color rgb="FF000000"/>
      </bottom>
    </border>
    <border>
      <left style="thin">
        <color rgb="FF000000"/>
      </left>
      <right style="hair">
        <color rgb="FF000000"/>
      </right>
      <top style="hair">
        <color rgb="FF000000"/>
      </top>
      <bottom style="thin">
        <color rgb="FF000000"/>
      </bottom>
    </border>
    <border>
      <left style="thin">
        <color rgb="FF000000"/>
      </left>
      <right style="hair">
        <color rgb="FF000000"/>
      </right>
      <top style="thin">
        <color rgb="FF000000"/>
      </top>
      <bottom style="hair">
        <color rgb="FF000000"/>
      </bottom>
    </border>
    <border>
      <left style="thin">
        <color rgb="FF000000"/>
      </left>
      <right style="hair">
        <color rgb="FF000000"/>
      </right>
      <bottom style="thin">
        <color rgb="FF000000"/>
      </bottom>
    </border>
    <border>
      <left style="thin">
        <color rgb="FF000000"/>
      </left>
      <right style="hair">
        <color rgb="FF000000"/>
      </right>
      <top style="thin">
        <color rgb="FF000000"/>
      </top>
      <bottom style="thin">
        <color rgb="FF000000"/>
      </bottom>
    </border>
    <border>
      <left style="thin">
        <color rgb="FF000000"/>
      </left>
      <right/>
      <top style="thin">
        <color rgb="FF000000"/>
      </top>
    </border>
    <border>
      <left style="thin">
        <color rgb="FF000000"/>
      </left>
      <right style="medium">
        <color rgb="FF000000"/>
      </right>
      <top style="thin">
        <color rgb="FF000000"/>
      </top>
    </border>
    <border>
      <left/>
      <right style="medium">
        <color rgb="FF000000"/>
      </right>
      <top style="medium">
        <color rgb="FF000000"/>
      </top>
      <bottom style="thin">
        <color rgb="FF000000"/>
      </bottom>
    </border>
    <border>
      <left style="thin">
        <color rgb="FF000000"/>
      </left>
      <right/>
      <top/>
      <bottom style="thin">
        <color rgb="FF000000"/>
      </bottom>
    </border>
    <border>
      <left/>
      <right style="thin">
        <color rgb="FF000000"/>
      </right>
      <top/>
      <bottom style="thin">
        <color rgb="FF000000"/>
      </bottom>
    </border>
    <border>
      <left style="thin">
        <color rgb="FF000000"/>
      </left>
      <right/>
    </border>
    <border>
      <left style="thin">
        <color rgb="FF000000"/>
      </left>
      <right style="medium">
        <color rgb="FF000000"/>
      </right>
    </border>
    <border>
      <left style="medium">
        <color rgb="FF000000"/>
      </left>
      <right style="thin">
        <color rgb="FF000000"/>
      </right>
      <top/>
    </border>
    <border>
      <left/>
      <right style="thin">
        <color rgb="FF000000"/>
      </right>
      <top/>
    </border>
    <border>
      <left style="thin">
        <color rgb="FF000000"/>
      </left>
      <right style="thin">
        <color rgb="FF000000"/>
      </right>
      <top/>
    </border>
    <border>
      <left style="thin">
        <color rgb="FF000000"/>
      </left>
      <right style="medium">
        <color rgb="FF000000"/>
      </right>
      <top/>
    </border>
    <border>
      <left style="thin">
        <color rgb="FF000000"/>
      </left>
      <right style="thin">
        <color rgb="FF000000"/>
      </right>
      <bottom/>
    </border>
    <border>
      <left style="thin">
        <color rgb="FF000000"/>
      </left>
      <bottom/>
    </border>
    <border>
      <bottom/>
    </border>
    <border>
      <right style="thin">
        <color rgb="FF000000"/>
      </right>
      <bottom/>
    </border>
    <border>
      <left style="thin">
        <color rgb="FF000000"/>
      </left>
      <right style="thin">
        <color rgb="FF000000"/>
      </right>
      <top/>
      <bottom/>
    </border>
    <border>
      <left style="thin">
        <color rgb="FF000000"/>
      </left>
      <right/>
      <bottom/>
    </border>
    <border>
      <left style="thin">
        <color rgb="FF000000"/>
      </left>
      <right style="medium">
        <color rgb="FF000000"/>
      </right>
      <bottom/>
    </border>
    <border>
      <left style="medium">
        <color rgb="FF000000"/>
      </left>
      <right style="thin">
        <color rgb="FF000000"/>
      </right>
      <bottom/>
    </border>
    <border>
      <left/>
      <right style="thin">
        <color rgb="FF000000"/>
      </right>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thin">
        <color rgb="FF000000"/>
      </right>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right style="thin">
        <color rgb="FF000000"/>
      </right>
      <top style="thin">
        <color rgb="FF000000"/>
      </top>
      <bottom style="medium">
        <color rgb="FF000000"/>
      </bottom>
    </border>
    <border>
      <left/>
      <right/>
      <top style="thin">
        <color rgb="FF000000"/>
      </top>
      <bottom style="medium">
        <color rgb="FF000000"/>
      </bottom>
    </border>
    <border>
      <right/>
      <top style="thin">
        <color rgb="FF000000"/>
      </top>
    </border>
    <border>
      <right/>
      <bottom/>
    </border>
    <border>
      <left style="medium">
        <color rgb="FF000000"/>
      </left>
      <right style="thin">
        <color rgb="FF000000"/>
      </right>
      <top/>
      <bottom/>
    </border>
    <border>
      <left style="medium">
        <color rgb="FF000000"/>
      </left>
      <right/>
      <top style="medium">
        <color rgb="FF000000"/>
      </top>
      <bottom style="medium">
        <color rgb="FF000000"/>
      </bottom>
    </border>
    <border>
      <left/>
      <right style="medium">
        <color rgb="FF000000"/>
      </right>
      <top style="medium">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thin">
        <color rgb="FF000000"/>
      </top>
    </border>
    <border>
      <left/>
      <top style="thin">
        <color rgb="FF000000"/>
      </top>
    </border>
    <border>
      <left/>
      <bottom/>
    </border>
    <border>
      <left style="medium">
        <color rgb="FF000000"/>
      </left>
      <right style="thin">
        <color rgb="FF000000"/>
      </right>
      <top style="medium">
        <color rgb="FF000000"/>
      </top>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s>
  <cellStyleXfs count="1">
    <xf borderId="0" fillId="0" fontId="0" numFmtId="0" applyAlignment="1" applyFont="1"/>
  </cellStyleXfs>
  <cellXfs count="895">
    <xf borderId="0" fillId="0" fontId="0" numFmtId="0" xfId="0" applyAlignment="1" applyFont="1">
      <alignment readingOrder="0" shrinkToFit="0" vertical="center" wrapText="0"/>
    </xf>
    <xf borderId="0" fillId="0" fontId="1" numFmtId="0" xfId="0" applyAlignment="1" applyFont="1">
      <alignment shrinkToFit="0" vertical="center" wrapText="0"/>
    </xf>
    <xf borderId="0" fillId="0" fontId="2" numFmtId="0" xfId="0" applyAlignment="1" applyFont="1">
      <alignment shrinkToFit="0" vertical="center" wrapText="0"/>
    </xf>
    <xf borderId="0" fillId="0" fontId="3" numFmtId="0" xfId="0" applyAlignment="1" applyFont="1">
      <alignment shrinkToFit="0" vertical="center" wrapText="0"/>
    </xf>
    <xf borderId="0" fillId="0" fontId="4" numFmtId="0" xfId="0" applyAlignment="1" applyFont="1">
      <alignment shrinkToFit="0" vertical="center" wrapText="0"/>
    </xf>
    <xf borderId="0" fillId="0" fontId="5" numFmtId="0" xfId="0" applyAlignment="1" applyFont="1">
      <alignment shrinkToFit="0" vertical="center" wrapText="0"/>
    </xf>
    <xf borderId="0" fillId="0" fontId="6" numFmtId="0" xfId="0" applyAlignment="1" applyFont="1">
      <alignment horizontal="left" shrinkToFit="0" vertical="top" wrapText="1"/>
    </xf>
    <xf borderId="0" fillId="0" fontId="7" numFmtId="0" xfId="0" applyAlignment="1" applyFont="1">
      <alignment shrinkToFit="0" vertical="center" wrapText="0"/>
    </xf>
    <xf borderId="0" fillId="0" fontId="6" numFmtId="0" xfId="0" applyAlignment="1" applyFont="1">
      <alignment shrinkToFit="0" vertical="center" wrapText="0"/>
    </xf>
    <xf borderId="0" fillId="0" fontId="4" numFmtId="0" xfId="0" applyAlignment="1" applyFont="1">
      <alignment horizontal="left" shrinkToFit="0" vertical="center" wrapText="1"/>
    </xf>
    <xf borderId="0" fillId="0" fontId="8" numFmtId="0" xfId="0" applyAlignment="1" applyFont="1">
      <alignment shrinkToFit="0" vertical="center" wrapText="0"/>
    </xf>
    <xf borderId="1" fillId="0" fontId="5" numFmtId="0" xfId="0" applyAlignment="1" applyBorder="1" applyFont="1">
      <alignment horizontal="center" shrinkToFit="0" vertical="center" wrapText="0"/>
    </xf>
    <xf borderId="2" fillId="2" fontId="5" numFmtId="0" xfId="0" applyAlignment="1" applyBorder="1" applyFill="1" applyFont="1">
      <alignment horizontal="left" shrinkToFit="0" vertical="center" wrapText="0"/>
    </xf>
    <xf borderId="3" fillId="0" fontId="9" numFmtId="0" xfId="0" applyAlignment="1" applyBorder="1" applyFont="1">
      <alignment vertical="center"/>
    </xf>
    <xf borderId="4" fillId="0" fontId="9" numFmtId="0" xfId="0" applyAlignment="1" applyBorder="1" applyFont="1">
      <alignment vertical="center"/>
    </xf>
    <xf borderId="0" fillId="0" fontId="7" numFmtId="0" xfId="0" applyAlignment="1" applyFont="1">
      <alignment horizontal="right" shrinkToFit="0" vertical="top" wrapText="1"/>
    </xf>
    <xf borderId="0" fillId="0" fontId="7" numFmtId="0" xfId="0" applyAlignment="1" applyFont="1">
      <alignment horizontal="left" shrinkToFit="0" vertical="center" wrapText="1"/>
    </xf>
    <xf borderId="5" fillId="0" fontId="5" numFmtId="0" xfId="0" applyAlignment="1" applyBorder="1" applyFont="1">
      <alignment shrinkToFit="0" vertical="center" wrapText="0"/>
    </xf>
    <xf borderId="1" fillId="0" fontId="5" numFmtId="0" xfId="0" applyAlignment="1" applyBorder="1" applyFont="1">
      <alignment horizontal="left" shrinkToFit="0" vertical="center" wrapText="0"/>
    </xf>
    <xf borderId="6" fillId="0" fontId="9" numFmtId="0" xfId="0" applyAlignment="1" applyBorder="1" applyFont="1">
      <alignment vertical="center"/>
    </xf>
    <xf borderId="7" fillId="2" fontId="5" numFmtId="0" xfId="0" applyAlignment="1" applyBorder="1" applyFont="1">
      <alignment horizontal="left" shrinkToFit="0" vertical="center" wrapText="0"/>
    </xf>
    <xf borderId="8" fillId="0" fontId="9" numFmtId="0" xfId="0" applyAlignment="1" applyBorder="1" applyFont="1">
      <alignment vertical="center"/>
    </xf>
    <xf borderId="9" fillId="0" fontId="9" numFmtId="0" xfId="0" applyAlignment="1" applyBorder="1" applyFont="1">
      <alignment vertical="center"/>
    </xf>
    <xf borderId="10" fillId="0" fontId="5" numFmtId="0" xfId="0" applyAlignment="1" applyBorder="1" applyFont="1">
      <alignment shrinkToFit="0" vertical="center" wrapText="0"/>
    </xf>
    <xf borderId="11" fillId="2" fontId="5" numFmtId="0" xfId="0" applyAlignment="1" applyBorder="1" applyFont="1">
      <alignment horizontal="left" shrinkToFit="0" vertical="center" wrapText="0"/>
    </xf>
    <xf borderId="12" fillId="0" fontId="9" numFmtId="0" xfId="0" applyAlignment="1" applyBorder="1" applyFont="1">
      <alignment vertical="center"/>
    </xf>
    <xf borderId="13" fillId="0" fontId="9" numFmtId="0" xfId="0" applyAlignment="1" applyBorder="1" applyFont="1">
      <alignment vertical="center"/>
    </xf>
    <xf borderId="14" fillId="2" fontId="5" numFmtId="0" xfId="0" applyAlignment="1" applyBorder="1" applyFont="1">
      <alignment horizontal="center" shrinkToFit="0" vertical="center" wrapText="0"/>
    </xf>
    <xf borderId="15" fillId="2" fontId="5" numFmtId="0" xfId="0" applyAlignment="1" applyBorder="1" applyFont="1">
      <alignment horizontal="center" shrinkToFit="0" vertical="center" wrapText="0"/>
    </xf>
    <xf borderId="15" fillId="0" fontId="5" numFmtId="0" xfId="0" applyAlignment="1" applyBorder="1" applyFont="1">
      <alignment shrinkToFit="0" vertical="center" wrapText="0"/>
    </xf>
    <xf borderId="16" fillId="2" fontId="5" numFmtId="0" xfId="0" applyAlignment="1" applyBorder="1" applyFont="1">
      <alignment horizontal="center" shrinkToFit="0" vertical="center" wrapText="0"/>
    </xf>
    <xf borderId="2" fillId="0" fontId="5" numFmtId="0" xfId="0" applyAlignment="1" applyBorder="1" applyFont="1">
      <alignment shrinkToFit="0" vertical="center" wrapText="0"/>
    </xf>
    <xf borderId="3" fillId="0" fontId="5" numFmtId="0" xfId="0" applyAlignment="1" applyBorder="1" applyFont="1">
      <alignment shrinkToFit="0" vertical="center" wrapText="0"/>
    </xf>
    <xf borderId="17" fillId="0" fontId="5" numFmtId="0" xfId="0" applyAlignment="1" applyBorder="1" applyFont="1">
      <alignment shrinkToFit="0" vertical="center" wrapText="0"/>
    </xf>
    <xf borderId="18" fillId="2" fontId="5" numFmtId="0" xfId="0" applyAlignment="1" applyBorder="1" applyFont="1">
      <alignment horizontal="left" shrinkToFit="0" vertical="center" wrapText="0"/>
    </xf>
    <xf borderId="19" fillId="0" fontId="9" numFmtId="0" xfId="0" applyAlignment="1" applyBorder="1" applyFont="1">
      <alignment vertical="center"/>
    </xf>
    <xf borderId="18" fillId="2" fontId="2" numFmtId="0" xfId="0" applyAlignment="1" applyBorder="1" applyFont="1">
      <alignment horizontal="left" shrinkToFit="0" vertical="center" wrapText="0"/>
    </xf>
    <xf borderId="11" fillId="2" fontId="2" numFmtId="0" xfId="0" applyAlignment="1" applyBorder="1" applyFont="1">
      <alignment horizontal="left" shrinkToFit="0" vertical="center" wrapText="0"/>
    </xf>
    <xf borderId="5" fillId="0" fontId="5" numFmtId="0" xfId="0" applyAlignment="1" applyBorder="1" applyFont="1">
      <alignment shrinkToFit="1" vertical="center" wrapText="0"/>
    </xf>
    <xf borderId="10" fillId="0" fontId="9" numFmtId="0" xfId="0" applyAlignment="1" applyBorder="1" applyFont="1">
      <alignment vertical="center"/>
    </xf>
    <xf borderId="1" fillId="0" fontId="5" numFmtId="0" xfId="0" applyAlignment="1" applyBorder="1" applyFont="1">
      <alignment shrinkToFit="0" vertical="center" wrapText="0"/>
    </xf>
    <xf borderId="20" fillId="0" fontId="9" numFmtId="0" xfId="0" applyAlignment="1" applyBorder="1" applyFont="1">
      <alignment vertical="center"/>
    </xf>
    <xf borderId="21" fillId="2" fontId="2" numFmtId="0" xfId="0" applyAlignment="1" applyBorder="1" applyFont="1">
      <alignment horizontal="left" shrinkToFit="0" vertical="center" wrapText="0"/>
    </xf>
    <xf borderId="22" fillId="0" fontId="9" numFmtId="0" xfId="0" applyAlignment="1" applyBorder="1" applyFont="1">
      <alignment vertical="center"/>
    </xf>
    <xf borderId="23" fillId="0" fontId="9" numFmtId="0" xfId="0" applyAlignment="1" applyBorder="1" applyFont="1">
      <alignment vertical="center"/>
    </xf>
    <xf borderId="10" fillId="0" fontId="5" numFmtId="0" xfId="0" applyAlignment="1" applyBorder="1" applyFont="1">
      <alignment shrinkToFit="1" vertical="center" wrapText="0"/>
    </xf>
    <xf borderId="24" fillId="2" fontId="10" numFmtId="0" xfId="0" applyAlignment="1" applyBorder="1" applyFont="1">
      <alignment horizontal="left" shrinkToFit="0" vertical="center" wrapText="0"/>
    </xf>
    <xf borderId="25" fillId="0" fontId="9" numFmtId="0" xfId="0" applyAlignment="1" applyBorder="1" applyFont="1">
      <alignment vertical="center"/>
    </xf>
    <xf borderId="26" fillId="0" fontId="9" numFmtId="0" xfId="0" applyAlignment="1" applyBorder="1" applyFont="1">
      <alignment vertical="center"/>
    </xf>
    <xf borderId="0" fillId="0" fontId="5" numFmtId="0" xfId="0" applyAlignment="1" applyFont="1">
      <alignment horizontal="center" shrinkToFit="0" vertical="center" wrapText="1"/>
    </xf>
    <xf borderId="27" fillId="0" fontId="2" numFmtId="0" xfId="0" applyAlignment="1" applyBorder="1" applyFont="1">
      <alignment horizontal="left" shrinkToFit="0" vertical="top" wrapText="1"/>
    </xf>
    <xf borderId="27" fillId="0" fontId="9" numFmtId="0" xfId="0" applyAlignment="1" applyBorder="1" applyFont="1">
      <alignment vertical="center"/>
    </xf>
    <xf borderId="0" fillId="0" fontId="11" numFmtId="0" xfId="0" applyAlignment="1" applyFont="1">
      <alignment shrinkToFit="0" vertical="top" wrapText="1"/>
    </xf>
    <xf borderId="5" fillId="0" fontId="5" numFmtId="0" xfId="0" applyAlignment="1" applyBorder="1" applyFont="1">
      <alignment horizontal="center" shrinkToFit="0" vertical="center" wrapText="0"/>
    </xf>
    <xf borderId="28" fillId="0" fontId="5" numFmtId="0" xfId="0" applyAlignment="1" applyBorder="1" applyFont="1">
      <alignment horizontal="center" shrinkToFit="0" vertical="center" wrapText="0"/>
    </xf>
    <xf borderId="28" fillId="0" fontId="9" numFmtId="0" xfId="0" applyAlignment="1" applyBorder="1" applyFont="1">
      <alignment vertical="center"/>
    </xf>
    <xf borderId="29" fillId="0" fontId="9" numFmtId="0" xfId="0" applyAlignment="1" applyBorder="1" applyFont="1">
      <alignment vertical="center"/>
    </xf>
    <xf borderId="30" fillId="0" fontId="5" numFmtId="0" xfId="0" applyAlignment="1" applyBorder="1" applyFont="1">
      <alignment horizontal="center" shrinkToFit="0" vertical="center" wrapText="0"/>
    </xf>
    <xf borderId="1" fillId="0" fontId="5" numFmtId="0" xfId="0" applyAlignment="1" applyBorder="1" applyFont="1">
      <alignment horizontal="center" shrinkToFit="0" vertical="center" wrapText="1"/>
    </xf>
    <xf borderId="5" fillId="0" fontId="2" numFmtId="0" xfId="0" applyAlignment="1" applyBorder="1" applyFont="1">
      <alignment horizontal="center" shrinkToFit="0" vertical="center" wrapText="1"/>
    </xf>
    <xf borderId="5" fillId="0" fontId="5" numFmtId="0" xfId="0" applyAlignment="1" applyBorder="1" applyFont="1">
      <alignment horizontal="center" shrinkToFit="0" vertical="center" wrapText="1"/>
    </xf>
    <xf borderId="31" fillId="0" fontId="5" numFmtId="0" xfId="0" applyAlignment="1" applyBorder="1" applyFont="1">
      <alignment horizontal="center" shrinkToFit="0" vertical="center" wrapText="1"/>
    </xf>
    <xf borderId="32" fillId="0" fontId="9" numFmtId="0" xfId="0" applyAlignment="1" applyBorder="1" applyFont="1">
      <alignment vertical="center"/>
    </xf>
    <xf borderId="33" fillId="0" fontId="9" numFmtId="0" xfId="0" applyAlignment="1" applyBorder="1" applyFont="1">
      <alignment vertical="center"/>
    </xf>
    <xf borderId="34" fillId="0" fontId="9" numFmtId="0" xfId="0" applyAlignment="1" applyBorder="1" applyFont="1">
      <alignment vertical="center"/>
    </xf>
    <xf borderId="35" fillId="0" fontId="9" numFmtId="0" xfId="0" applyAlignment="1" applyBorder="1" applyFont="1">
      <alignment vertical="center"/>
    </xf>
    <xf borderId="17" fillId="0" fontId="5" numFmtId="0" xfId="0" applyAlignment="1" applyBorder="1" applyFont="1">
      <alignment horizontal="center" shrinkToFit="0" vertical="center" wrapText="0"/>
    </xf>
    <xf borderId="36" fillId="0" fontId="9" numFmtId="0" xfId="0" applyAlignment="1" applyBorder="1" applyFont="1">
      <alignment vertical="center"/>
    </xf>
    <xf borderId="31" fillId="0" fontId="9" numFmtId="0" xfId="0" applyAlignment="1" applyBorder="1" applyFont="1">
      <alignment vertical="center"/>
    </xf>
    <xf borderId="7" fillId="2" fontId="12" numFmtId="49" xfId="0" applyAlignment="1" applyBorder="1" applyFont="1" applyNumberFormat="1">
      <alignment horizontal="center" shrinkToFit="0" vertical="center" wrapText="0"/>
    </xf>
    <xf borderId="37" fillId="0" fontId="9" numFmtId="0" xfId="0" applyAlignment="1" applyBorder="1" applyFont="1">
      <alignment vertical="center"/>
    </xf>
    <xf borderId="38" fillId="2" fontId="5" numFmtId="0" xfId="0" applyAlignment="1" applyBorder="1" applyFont="1">
      <alignment shrinkToFit="0" vertical="center" wrapText="0"/>
    </xf>
    <xf borderId="39" fillId="0" fontId="9" numFmtId="0" xfId="0" applyAlignment="1" applyBorder="1" applyFont="1">
      <alignment vertical="center"/>
    </xf>
    <xf borderId="40" fillId="2" fontId="5" numFmtId="0" xfId="0" applyAlignment="1" applyBorder="1" applyFont="1">
      <alignment shrinkToFit="0" vertical="center" wrapText="0"/>
    </xf>
    <xf borderId="41" fillId="2" fontId="5" numFmtId="0" xfId="0" applyAlignment="1" applyBorder="1" applyFont="1">
      <alignment shrinkToFit="0" vertical="center" wrapText="0"/>
    </xf>
    <xf borderId="42" fillId="2" fontId="5" numFmtId="0" xfId="0" applyAlignment="1" applyBorder="1" applyFont="1">
      <alignment shrinkToFit="0" vertical="center" wrapText="1"/>
    </xf>
    <xf borderId="43" fillId="2" fontId="5" numFmtId="0" xfId="0" applyAlignment="1" applyBorder="1" applyFont="1">
      <alignment shrinkToFit="0" vertical="center" wrapText="1"/>
    </xf>
    <xf borderId="41" fillId="2" fontId="12" numFmtId="164" xfId="0" applyAlignment="1" applyBorder="1" applyFont="1" applyNumberFormat="1">
      <alignment shrinkToFit="0" vertical="center" wrapText="0"/>
    </xf>
    <xf borderId="44" fillId="2" fontId="12" numFmtId="165" xfId="0" applyAlignment="1" applyBorder="1" applyFont="1" applyNumberFormat="1">
      <alignment shrinkToFit="0" vertical="center" wrapText="0"/>
    </xf>
    <xf borderId="45" fillId="0" fontId="2" numFmtId="164" xfId="0" applyAlignment="1" applyBorder="1" applyFont="1" applyNumberFormat="1">
      <alignment shrinkToFit="0" vertical="center" wrapText="0"/>
    </xf>
    <xf borderId="18" fillId="2" fontId="12" numFmtId="49" xfId="0" applyAlignment="1" applyBorder="1" applyFont="1" applyNumberFormat="1">
      <alignment horizontal="center" shrinkToFit="0" vertical="center" wrapText="0"/>
    </xf>
    <xf borderId="1" fillId="2" fontId="5" numFmtId="0" xfId="0" applyAlignment="1" applyBorder="1" applyFont="1">
      <alignment shrinkToFit="0" vertical="center" wrapText="1"/>
    </xf>
    <xf borderId="1" fillId="2" fontId="5" numFmtId="0" xfId="0" applyAlignment="1" applyBorder="1" applyFont="1">
      <alignment shrinkToFit="0" vertical="center" wrapText="0"/>
    </xf>
    <xf borderId="46" fillId="2" fontId="5" numFmtId="0" xfId="0" applyAlignment="1" applyBorder="1" applyFont="1">
      <alignment shrinkToFit="0" vertical="center" wrapText="0"/>
    </xf>
    <xf borderId="46" fillId="2" fontId="5" numFmtId="0" xfId="0" applyAlignment="1" applyBorder="1" applyFont="1">
      <alignment shrinkToFit="0" vertical="center" wrapText="1"/>
    </xf>
    <xf borderId="46" fillId="2" fontId="13" numFmtId="164" xfId="0" applyAlignment="1" applyBorder="1" applyFont="1" applyNumberFormat="1">
      <alignment shrinkToFit="0" vertical="center" wrapText="0"/>
    </xf>
    <xf borderId="47" fillId="2" fontId="13" numFmtId="165" xfId="0" applyAlignment="1" applyBorder="1" applyFont="1" applyNumberFormat="1">
      <alignment shrinkToFit="0" vertical="center" wrapText="0"/>
    </xf>
    <xf borderId="46" fillId="2" fontId="12" numFmtId="164" xfId="0" applyAlignment="1" applyBorder="1" applyFont="1" applyNumberFormat="1">
      <alignment shrinkToFit="0" vertical="center" wrapText="0"/>
    </xf>
    <xf borderId="47" fillId="2" fontId="12" numFmtId="165" xfId="0" applyAlignment="1" applyBorder="1" applyFont="1" applyNumberFormat="1">
      <alignment shrinkToFit="0" vertical="center" wrapText="0"/>
    </xf>
    <xf borderId="21" fillId="2" fontId="12" numFmtId="49" xfId="0" applyAlignment="1" applyBorder="1" applyFont="1" applyNumberFormat="1">
      <alignment horizontal="center" shrinkToFit="0" vertical="center" wrapText="0"/>
    </xf>
    <xf borderId="48" fillId="0" fontId="9" numFmtId="0" xfId="0" applyAlignment="1" applyBorder="1" applyFont="1">
      <alignment vertical="center"/>
    </xf>
    <xf borderId="46" fillId="2" fontId="4" numFmtId="164" xfId="0" applyAlignment="1" applyBorder="1" applyFont="1" applyNumberFormat="1">
      <alignment shrinkToFit="0" vertical="center" wrapText="0"/>
    </xf>
    <xf borderId="47" fillId="2" fontId="4" numFmtId="165" xfId="0" applyAlignment="1" applyBorder="1" applyFont="1" applyNumberFormat="1">
      <alignment shrinkToFit="0" vertical="center" wrapText="0"/>
    </xf>
    <xf borderId="45" fillId="0" fontId="2" numFmtId="165" xfId="0" applyAlignment="1" applyBorder="1" applyFont="1" applyNumberFormat="1">
      <alignment shrinkToFit="0" vertical="center" wrapText="0"/>
    </xf>
    <xf borderId="49" fillId="2" fontId="4" numFmtId="165" xfId="0" applyAlignment="1" applyBorder="1" applyFont="1" applyNumberFormat="1">
      <alignment shrinkToFit="0" vertical="center" wrapText="0"/>
    </xf>
    <xf borderId="24" fillId="2" fontId="12" numFmtId="49" xfId="0" applyAlignment="1" applyBorder="1" applyFont="1" applyNumberFormat="1">
      <alignment horizontal="center" shrinkToFit="0" vertical="center" wrapText="0"/>
    </xf>
    <xf borderId="50" fillId="0" fontId="9" numFmtId="0" xfId="0" applyAlignment="1" applyBorder="1" applyFont="1">
      <alignment vertical="center"/>
    </xf>
    <xf borderId="51" fillId="2" fontId="5" numFmtId="0" xfId="0" applyAlignment="1" applyBorder="1" applyFont="1">
      <alignment shrinkToFit="0" vertical="center" wrapText="0"/>
    </xf>
    <xf borderId="52" fillId="2" fontId="5" numFmtId="0" xfId="0" applyAlignment="1" applyBorder="1" applyFont="1">
      <alignment shrinkToFit="0" vertical="center" wrapText="0"/>
    </xf>
    <xf borderId="52" fillId="2" fontId="5" numFmtId="0" xfId="0" applyAlignment="1" applyBorder="1" applyFont="1">
      <alignment shrinkToFit="0" vertical="center" wrapText="1"/>
    </xf>
    <xf borderId="52" fillId="2" fontId="4" numFmtId="164" xfId="0" applyAlignment="1" applyBorder="1" applyFont="1" applyNumberFormat="1">
      <alignment shrinkToFit="0" vertical="center" wrapText="0"/>
    </xf>
    <xf borderId="53" fillId="2" fontId="4" numFmtId="165" xfId="0" applyAlignment="1" applyBorder="1" applyFont="1" applyNumberFormat="1">
      <alignment shrinkToFit="0" vertical="center" wrapText="0"/>
    </xf>
    <xf borderId="0" fillId="0" fontId="14" numFmtId="0" xfId="0" applyAlignment="1" applyFont="1">
      <alignment shrinkToFit="0" vertical="center" wrapText="0"/>
    </xf>
    <xf borderId="0" fillId="0" fontId="2" numFmtId="0" xfId="0" applyAlignment="1" applyFont="1">
      <alignment horizontal="right" shrinkToFit="0" vertical="top" wrapText="1"/>
    </xf>
    <xf borderId="0" fillId="0" fontId="2" numFmtId="0" xfId="0" applyAlignment="1" applyFont="1">
      <alignment horizontal="left" shrinkToFit="0" vertical="top" wrapText="1"/>
    </xf>
    <xf borderId="54" fillId="2" fontId="2" numFmtId="0" xfId="0" applyAlignment="1" applyBorder="1" applyFont="1">
      <alignment shrinkToFit="0" vertical="center" wrapText="0"/>
    </xf>
    <xf borderId="54" fillId="3" fontId="2" numFmtId="0" xfId="0" applyAlignment="1" applyBorder="1" applyFill="1" applyFont="1">
      <alignment shrinkToFit="0" vertical="center" wrapText="0"/>
    </xf>
    <xf borderId="54" fillId="4" fontId="2" numFmtId="0" xfId="0" applyAlignment="1" applyBorder="1" applyFill="1" applyFont="1">
      <alignment shrinkToFit="0" vertical="center" wrapText="0"/>
    </xf>
    <xf borderId="54" fillId="5" fontId="2" numFmtId="0" xfId="0" applyAlignment="1" applyBorder="1" applyFill="1" applyFont="1">
      <alignment shrinkToFit="0" vertical="center" wrapText="0"/>
    </xf>
    <xf borderId="0" fillId="0" fontId="15" numFmtId="0" xfId="0" applyAlignment="1" applyFont="1">
      <alignment horizontal="center" shrinkToFit="0" vertical="center" wrapText="0"/>
    </xf>
    <xf borderId="0" fillId="0" fontId="12" numFmtId="0" xfId="0" applyAlignment="1" applyFont="1">
      <alignment shrinkToFit="0" vertical="center" wrapText="0"/>
    </xf>
    <xf borderId="0" fillId="0" fontId="15" numFmtId="0" xfId="0" applyAlignment="1" applyFont="1">
      <alignment horizontal="right" shrinkToFit="0" vertical="center" wrapText="0"/>
    </xf>
    <xf borderId="55" fillId="6" fontId="16" numFmtId="0" xfId="0" applyAlignment="1" applyBorder="1" applyFill="1" applyFont="1">
      <alignment horizontal="center" shrinkToFit="0" vertical="center" wrapText="0"/>
    </xf>
    <xf borderId="56" fillId="0" fontId="9" numFmtId="0" xfId="0" applyAlignment="1" applyBorder="1" applyFont="1">
      <alignment vertical="center"/>
    </xf>
    <xf borderId="0" fillId="0" fontId="15" numFmtId="0" xfId="0" applyAlignment="1" applyFont="1">
      <alignment shrinkToFit="0" vertical="center" wrapText="0"/>
    </xf>
    <xf borderId="0" fillId="0" fontId="6" numFmtId="0" xfId="0" applyAlignment="1" applyFont="1">
      <alignment horizontal="right" shrinkToFit="0" vertical="center" wrapText="0"/>
    </xf>
    <xf borderId="0" fillId="0" fontId="17" numFmtId="0" xfId="0" applyAlignment="1" applyFont="1">
      <alignment shrinkToFit="0" vertical="bottom" wrapText="0"/>
    </xf>
    <xf borderId="57" fillId="0" fontId="18" numFmtId="0" xfId="0" applyAlignment="1" applyBorder="1" applyFont="1">
      <alignment horizontal="center" shrinkToFit="0" vertical="center" wrapText="0"/>
    </xf>
    <xf borderId="58" fillId="0" fontId="9" numFmtId="0" xfId="0" applyAlignment="1" applyBorder="1" applyFont="1">
      <alignment vertical="center"/>
    </xf>
    <xf borderId="59" fillId="0" fontId="9" numFmtId="0" xfId="0" applyAlignment="1" applyBorder="1" applyFont="1">
      <alignment vertical="center"/>
    </xf>
    <xf borderId="58" fillId="0" fontId="18" numFmtId="0" xfId="0" applyAlignment="1" applyBorder="1" applyFont="1">
      <alignment horizontal="left" shrinkToFit="0" vertical="center" wrapText="0"/>
    </xf>
    <xf borderId="0" fillId="0" fontId="19" numFmtId="0" xfId="0" applyAlignment="1" applyFont="1">
      <alignment shrinkToFit="0" vertical="center" wrapText="0"/>
    </xf>
    <xf borderId="54" fillId="5" fontId="19" numFmtId="0" xfId="0" applyAlignment="1" applyBorder="1" applyFont="1">
      <alignment shrinkToFit="0" vertical="center" wrapText="0"/>
    </xf>
    <xf borderId="60" fillId="0" fontId="18" numFmtId="0" xfId="0" applyAlignment="1" applyBorder="1" applyFont="1">
      <alignment horizontal="center" shrinkToFit="0" vertical="center" wrapText="0"/>
    </xf>
    <xf borderId="61" fillId="0" fontId="9" numFmtId="0" xfId="0" applyAlignment="1" applyBorder="1" applyFont="1">
      <alignment vertical="center"/>
    </xf>
    <xf borderId="27" fillId="0" fontId="18" numFmtId="0" xfId="0" applyAlignment="1" applyBorder="1" applyFont="1">
      <alignment horizontal="left" shrinkToFit="0" vertical="center" wrapText="1"/>
    </xf>
    <xf borderId="30" fillId="0" fontId="18" numFmtId="0" xfId="0" applyAlignment="1" applyBorder="1" applyFont="1">
      <alignment horizontal="center" shrinkToFit="0" vertical="center" wrapText="1"/>
    </xf>
    <xf borderId="62" fillId="0" fontId="18" numFmtId="0" xfId="0" applyAlignment="1" applyBorder="1" applyFont="1">
      <alignment shrinkToFit="0" vertical="center" wrapText="0"/>
    </xf>
    <xf borderId="62" fillId="0" fontId="9" numFmtId="0" xfId="0" applyAlignment="1" applyBorder="1" applyFont="1">
      <alignment vertical="center"/>
    </xf>
    <xf borderId="1" fillId="0" fontId="18" numFmtId="0" xfId="0" applyAlignment="1" applyBorder="1" applyFont="1">
      <alignment shrinkToFit="0" vertical="center" wrapText="0"/>
    </xf>
    <xf borderId="6" fillId="0" fontId="18" numFmtId="0" xfId="0" applyAlignment="1" applyBorder="1" applyFont="1">
      <alignment shrinkToFit="0" vertical="center" wrapText="0"/>
    </xf>
    <xf borderId="20" fillId="0" fontId="18" numFmtId="0" xfId="0" applyAlignment="1" applyBorder="1" applyFont="1">
      <alignment shrinkToFit="0" vertical="center" wrapText="0"/>
    </xf>
    <xf borderId="31" fillId="0" fontId="18" numFmtId="0" xfId="0" applyAlignment="1" applyBorder="1" applyFont="1">
      <alignment horizontal="left" shrinkToFit="0" vertical="center" wrapText="0"/>
    </xf>
    <xf borderId="60" fillId="0" fontId="18" numFmtId="0" xfId="0" applyAlignment="1" applyBorder="1" applyFont="1">
      <alignment horizontal="left" shrinkToFit="0" vertical="center" wrapText="0"/>
    </xf>
    <xf borderId="57" fillId="0" fontId="18" numFmtId="0" xfId="0" applyAlignment="1" applyBorder="1" applyFont="1">
      <alignment horizontal="center" shrinkToFit="0" vertical="center" wrapText="1"/>
    </xf>
    <xf borderId="31" fillId="0" fontId="18" numFmtId="0" xfId="0" applyAlignment="1" applyBorder="1" applyFont="1">
      <alignment horizontal="center" shrinkToFit="0" vertical="center" wrapText="1"/>
    </xf>
    <xf borderId="27" fillId="0" fontId="18" numFmtId="0" xfId="0" applyAlignment="1" applyBorder="1" applyFont="1">
      <alignment horizontal="left" shrinkToFit="0" vertical="center" wrapText="0"/>
    </xf>
    <xf borderId="1" fillId="0" fontId="18" numFmtId="0" xfId="0" applyAlignment="1" applyBorder="1" applyFont="1">
      <alignment horizontal="center" shrinkToFit="0" vertical="center" wrapText="0"/>
    </xf>
    <xf borderId="6" fillId="0" fontId="18" numFmtId="0" xfId="0" applyAlignment="1" applyBorder="1" applyFont="1">
      <alignment horizontal="center" shrinkToFit="0" vertical="center" wrapText="0"/>
    </xf>
    <xf borderId="1" fillId="0" fontId="18" numFmtId="0" xfId="0" applyAlignment="1" applyBorder="1" applyFont="1">
      <alignment horizontal="center" shrinkToFit="1" vertical="center" wrapText="0"/>
    </xf>
    <xf borderId="54" fillId="5" fontId="20" numFmtId="0" xfId="0" applyAlignment="1" applyBorder="1" applyFont="1">
      <alignment shrinkToFit="0" vertical="center" wrapText="0"/>
    </xf>
    <xf borderId="0" fillId="0" fontId="18" numFmtId="0" xfId="0" applyAlignment="1" applyFont="1">
      <alignment horizontal="left" shrinkToFit="0" vertical="center" wrapText="1"/>
    </xf>
    <xf borderId="63" fillId="0" fontId="18" numFmtId="0" xfId="0" applyAlignment="1" applyBorder="1" applyFont="1">
      <alignment horizontal="left" shrinkToFit="0" vertical="center" wrapText="1"/>
    </xf>
    <xf borderId="64" fillId="0" fontId="18" numFmtId="0" xfId="0" applyAlignment="1" applyBorder="1" applyFont="1">
      <alignment horizontal="left" shrinkToFit="0" vertical="center" wrapText="1"/>
    </xf>
    <xf borderId="65" fillId="0" fontId="18" numFmtId="0" xfId="0" applyAlignment="1" applyBorder="1" applyFont="1">
      <alignment horizontal="left" shrinkToFit="0" vertical="center" wrapText="1"/>
    </xf>
    <xf borderId="45" fillId="0" fontId="21" numFmtId="0" xfId="0" applyAlignment="1" applyBorder="1" applyFont="1">
      <alignment shrinkToFit="0" vertical="center" wrapText="0"/>
    </xf>
    <xf borderId="66" fillId="0" fontId="18" numFmtId="0" xfId="0" applyAlignment="1" applyBorder="1" applyFont="1">
      <alignment horizontal="left" shrinkToFit="0" vertical="center" wrapText="1"/>
    </xf>
    <xf borderId="45" fillId="0" fontId="5" numFmtId="0" xfId="0" applyAlignment="1" applyBorder="1" applyFont="1">
      <alignment shrinkToFit="0" vertical="center" wrapText="0"/>
    </xf>
    <xf borderId="67" fillId="3" fontId="17" numFmtId="0" xfId="0" applyAlignment="1" applyBorder="1" applyFont="1">
      <alignment horizontal="center" shrinkToFit="0" vertical="center" wrapText="0"/>
    </xf>
    <xf borderId="68" fillId="3" fontId="21" numFmtId="0" xfId="0" applyAlignment="1" applyBorder="1" applyFont="1">
      <alignment horizontal="center" shrinkToFit="0" vertical="center" wrapText="1"/>
    </xf>
    <xf borderId="69" fillId="0" fontId="9" numFmtId="0" xfId="0" applyAlignment="1" applyBorder="1" applyFont="1">
      <alignment vertical="center"/>
    </xf>
    <xf borderId="70" fillId="0" fontId="9" numFmtId="0" xfId="0" applyAlignment="1" applyBorder="1" applyFont="1">
      <alignment vertical="center"/>
    </xf>
    <xf borderId="67" fillId="4" fontId="17" numFmtId="0" xfId="0" applyAlignment="1" applyBorder="1" applyFont="1">
      <alignment horizontal="center" shrinkToFit="0" vertical="center" wrapText="0"/>
    </xf>
    <xf borderId="68" fillId="4" fontId="21" numFmtId="0" xfId="0" applyAlignment="1" applyBorder="1" applyFont="1">
      <alignment horizontal="center" shrinkToFit="0" vertical="center" wrapText="1"/>
    </xf>
    <xf borderId="67" fillId="7" fontId="17" numFmtId="0" xfId="0" applyAlignment="1" applyBorder="1" applyFill="1" applyFont="1">
      <alignment horizontal="center" shrinkToFit="0" vertical="center" wrapText="0"/>
    </xf>
    <xf borderId="68" fillId="7" fontId="21" numFmtId="0" xfId="0" applyAlignment="1" applyBorder="1" applyFont="1">
      <alignment horizontal="center" shrinkToFit="0" vertical="center" wrapText="1"/>
    </xf>
    <xf borderId="71" fillId="0" fontId="9" numFmtId="0" xfId="0" applyAlignment="1" applyBorder="1" applyFont="1">
      <alignment vertical="center"/>
    </xf>
    <xf borderId="54" fillId="5" fontId="22" numFmtId="0" xfId="0" applyAlignment="1" applyBorder="1" applyFont="1">
      <alignment shrinkToFit="0" vertical="center" wrapText="0"/>
    </xf>
    <xf borderId="72" fillId="0" fontId="5" numFmtId="0" xfId="0" applyAlignment="1" applyBorder="1" applyFont="1">
      <alignment shrinkToFit="0" vertical="center" wrapText="0"/>
    </xf>
    <xf borderId="32" fillId="0" fontId="23" numFmtId="0" xfId="0" applyAlignment="1" applyBorder="1" applyFont="1">
      <alignment shrinkToFit="0" vertical="center" wrapText="1"/>
    </xf>
    <xf borderId="73" fillId="0" fontId="23" numFmtId="0" xfId="0" applyAlignment="1" applyBorder="1" applyFont="1">
      <alignment shrinkToFit="0" vertical="center" wrapText="1"/>
    </xf>
    <xf borderId="0" fillId="0" fontId="8" numFmtId="49" xfId="0" applyAlignment="1" applyFont="1" applyNumberFormat="1">
      <alignment horizontal="left" shrinkToFit="0" vertical="center" wrapText="0"/>
    </xf>
    <xf borderId="0" fillId="0" fontId="17" numFmtId="49" xfId="0" applyAlignment="1" applyFont="1" applyNumberFormat="1">
      <alignment horizontal="left" shrinkToFit="0" vertical="center" wrapText="0"/>
    </xf>
    <xf borderId="0" fillId="0" fontId="23" numFmtId="49" xfId="0" applyAlignment="1" applyFont="1" applyNumberFormat="1">
      <alignment horizontal="center" shrinkToFit="0" vertical="center" wrapText="0"/>
    </xf>
    <xf borderId="0" fillId="0" fontId="23" numFmtId="49" xfId="0" applyAlignment="1" applyFont="1" applyNumberFormat="1">
      <alignment horizontal="left" shrinkToFit="0" vertical="center" wrapText="0"/>
    </xf>
    <xf borderId="0" fillId="0" fontId="24" numFmtId="0" xfId="0" applyAlignment="1" applyFont="1">
      <alignment horizontal="center" shrinkToFit="0" vertical="center" wrapText="0"/>
    </xf>
    <xf borderId="0" fillId="0" fontId="24" numFmtId="0" xfId="0" applyAlignment="1" applyFont="1">
      <alignment horizontal="center" shrinkToFit="0" vertical="top" wrapText="0"/>
    </xf>
    <xf borderId="0" fillId="0" fontId="23" numFmtId="49" xfId="0" applyAlignment="1" applyFont="1" applyNumberFormat="1">
      <alignment horizontal="left" shrinkToFit="0" vertical="top" wrapText="0"/>
    </xf>
    <xf borderId="0" fillId="0" fontId="18" numFmtId="0" xfId="0" applyAlignment="1" applyFont="1">
      <alignment shrinkToFit="0" vertical="center" wrapText="0"/>
    </xf>
    <xf borderId="0" fillId="0" fontId="17" numFmtId="0" xfId="0" applyAlignment="1" applyFont="1">
      <alignment shrinkToFit="0" vertical="center" wrapText="0"/>
    </xf>
    <xf borderId="1" fillId="8" fontId="25" numFmtId="0" xfId="0" applyAlignment="1" applyBorder="1" applyFill="1" applyFont="1">
      <alignment horizontal="left" shrinkToFit="0" vertical="center" wrapText="0"/>
    </xf>
    <xf borderId="1" fillId="0" fontId="24" numFmtId="0" xfId="0" applyAlignment="1" applyBorder="1" applyFont="1">
      <alignment shrinkToFit="0" vertical="center" wrapText="0"/>
    </xf>
    <xf borderId="6" fillId="0" fontId="26" numFmtId="0" xfId="0" applyAlignment="1" applyBorder="1" applyFont="1">
      <alignment horizontal="center" shrinkToFit="0" vertical="center" wrapText="0"/>
    </xf>
    <xf borderId="6" fillId="0" fontId="25" numFmtId="0" xfId="0" applyAlignment="1" applyBorder="1" applyFont="1">
      <alignment horizontal="center" shrinkToFit="0" vertical="center" wrapText="0"/>
    </xf>
    <xf borderId="6" fillId="0" fontId="25" numFmtId="0" xfId="0" applyAlignment="1" applyBorder="1" applyFont="1">
      <alignment shrinkToFit="0" vertical="center" wrapText="0"/>
    </xf>
    <xf borderId="6" fillId="0" fontId="26" numFmtId="0" xfId="0" applyAlignment="1" applyBorder="1" applyFont="1">
      <alignment shrinkToFit="0" vertical="center" wrapText="0"/>
    </xf>
    <xf borderId="20" fillId="0" fontId="26" numFmtId="0" xfId="0" applyAlignment="1" applyBorder="1" applyFont="1">
      <alignment shrinkToFit="0" vertical="center" wrapText="0"/>
    </xf>
    <xf borderId="1" fillId="0" fontId="19" numFmtId="166" xfId="0" applyAlignment="1" applyBorder="1" applyFont="1" applyNumberFormat="1">
      <alignment horizontal="right" shrinkToFit="0" vertical="center" wrapText="0"/>
    </xf>
    <xf borderId="74" fillId="0" fontId="9" numFmtId="0" xfId="0" applyAlignment="1" applyBorder="1" applyFont="1">
      <alignment vertical="center"/>
    </xf>
    <xf borderId="75" fillId="0" fontId="26" numFmtId="0" xfId="0" applyAlignment="1" applyBorder="1" applyFont="1">
      <alignment shrinkToFit="0" vertical="center" wrapText="0"/>
    </xf>
    <xf borderId="6" fillId="0" fontId="26" numFmtId="0" xfId="0" applyAlignment="1" applyBorder="1" applyFont="1">
      <alignment horizontal="left" shrinkToFit="0" vertical="center" wrapText="1"/>
    </xf>
    <xf borderId="76" fillId="0" fontId="26" numFmtId="0" xfId="0" applyAlignment="1" applyBorder="1" applyFont="1">
      <alignment shrinkToFit="0" vertical="center" wrapText="0"/>
    </xf>
    <xf borderId="0" fillId="0" fontId="25" numFmtId="0" xfId="0" applyAlignment="1" applyFont="1">
      <alignment horizontal="right" shrinkToFit="0" vertical="center" wrapText="0"/>
    </xf>
    <xf borderId="0" fillId="0" fontId="4" numFmtId="0" xfId="0" applyAlignment="1" applyFont="1">
      <alignment horizontal="right" shrinkToFit="0" vertical="center" wrapText="0"/>
    </xf>
    <xf borderId="0" fillId="0" fontId="18" numFmtId="0" xfId="0" applyAlignment="1" applyFont="1">
      <alignment horizontal="center" shrinkToFit="0" vertical="center" wrapText="0"/>
    </xf>
    <xf borderId="0" fillId="0" fontId="4" numFmtId="164" xfId="0" applyAlignment="1" applyFont="1" applyNumberFormat="1">
      <alignment horizontal="right" shrinkToFit="0" vertical="center" wrapText="0"/>
    </xf>
    <xf borderId="1" fillId="8" fontId="2" numFmtId="0" xfId="0" applyAlignment="1" applyBorder="1" applyFont="1">
      <alignment horizontal="center" shrinkToFit="0" vertical="center" wrapText="0"/>
    </xf>
    <xf borderId="1" fillId="8" fontId="26" numFmtId="0" xfId="0" applyAlignment="1" applyBorder="1" applyFont="1">
      <alignment horizontal="center" shrinkToFit="0" vertical="center" wrapText="0"/>
    </xf>
    <xf borderId="67" fillId="9" fontId="27" numFmtId="0" xfId="0" applyAlignment="1" applyBorder="1" applyFill="1" applyFont="1">
      <alignment horizontal="center" shrinkToFit="0" vertical="center" wrapText="0"/>
    </xf>
    <xf borderId="18" fillId="8" fontId="26" numFmtId="0" xfId="0" applyAlignment="1" applyBorder="1" applyFont="1">
      <alignment horizontal="center" shrinkToFit="0" vertical="center" wrapText="0"/>
    </xf>
    <xf borderId="77" fillId="5" fontId="28" numFmtId="0" xfId="0" applyAlignment="1" applyBorder="1" applyFont="1">
      <alignment horizontal="left" shrinkToFit="0" vertical="center" wrapText="0"/>
    </xf>
    <xf borderId="30" fillId="0" fontId="19" numFmtId="166" xfId="0" applyAlignment="1" applyBorder="1" applyFont="1" applyNumberFormat="1">
      <alignment horizontal="right" shrinkToFit="0" vertical="center" wrapText="0"/>
    </xf>
    <xf borderId="78" fillId="0" fontId="26" numFmtId="0" xfId="0" applyAlignment="1" applyBorder="1" applyFont="1">
      <alignment shrinkToFit="0" vertical="center" wrapText="0"/>
    </xf>
    <xf borderId="30" fillId="0" fontId="19" numFmtId="164" xfId="0" applyAlignment="1" applyBorder="1" applyFont="1" applyNumberFormat="1">
      <alignment horizontal="right" shrinkToFit="0" vertical="center" wrapText="0"/>
    </xf>
    <xf borderId="79" fillId="0" fontId="26" numFmtId="0" xfId="0" applyAlignment="1" applyBorder="1" applyFont="1">
      <alignment shrinkToFit="0" vertical="center" wrapText="0"/>
    </xf>
    <xf borderId="2" fillId="3" fontId="19" numFmtId="166" xfId="0" applyAlignment="1" applyBorder="1" applyFont="1" applyNumberFormat="1">
      <alignment horizontal="right" shrinkToFit="0" vertical="center" wrapText="0"/>
    </xf>
    <xf borderId="2" fillId="4" fontId="19" numFmtId="164" xfId="0" applyAlignment="1" applyBorder="1" applyFont="1" applyNumberFormat="1">
      <alignment horizontal="right" shrinkToFit="0" vertical="center" wrapText="0"/>
    </xf>
    <xf borderId="1" fillId="0" fontId="19" numFmtId="164" xfId="0" applyAlignment="1" applyBorder="1" applyFont="1" applyNumberFormat="1">
      <alignment horizontal="right" shrinkToFit="0" vertical="center" wrapText="0"/>
    </xf>
    <xf borderId="0" fillId="0" fontId="26" numFmtId="0" xfId="0" applyAlignment="1" applyFont="1">
      <alignment shrinkToFit="0" vertical="center" wrapText="0"/>
    </xf>
    <xf borderId="0" fillId="0" fontId="24" numFmtId="0" xfId="0" applyAlignment="1" applyFont="1">
      <alignment shrinkToFit="0" vertical="center" wrapText="0"/>
    </xf>
    <xf borderId="0" fillId="0" fontId="24" numFmtId="0" xfId="0" applyAlignment="1" applyFont="1">
      <alignment horizontal="left" shrinkToFit="0" vertical="top" wrapText="1"/>
    </xf>
    <xf borderId="0" fillId="0" fontId="24" numFmtId="0" xfId="0" applyAlignment="1" applyFont="1">
      <alignment horizontal="left" shrinkToFit="0" vertical="top" wrapText="0"/>
    </xf>
    <xf borderId="54" fillId="5" fontId="23" numFmtId="0" xfId="0" applyAlignment="1" applyBorder="1" applyFont="1">
      <alignment shrinkToFit="0" vertical="center" wrapText="0"/>
    </xf>
    <xf borderId="0" fillId="0" fontId="23" numFmtId="0" xfId="0" applyAlignment="1" applyFont="1">
      <alignment shrinkToFit="0" vertical="center" wrapText="0"/>
    </xf>
    <xf borderId="2" fillId="6" fontId="29" numFmtId="0" xfId="0" applyAlignment="1" applyBorder="1" applyFont="1">
      <alignment horizontal="center" shrinkToFit="0" vertical="center" wrapText="1"/>
    </xf>
    <xf borderId="6" fillId="0" fontId="30" numFmtId="0" xfId="0" applyAlignment="1" applyBorder="1" applyFont="1">
      <alignment horizontal="left" shrinkToFit="0" vertical="center" wrapText="1"/>
    </xf>
    <xf borderId="0" fillId="0" fontId="25" numFmtId="0" xfId="0" applyAlignment="1" applyFont="1">
      <alignment shrinkToFit="0" vertical="center" wrapText="0"/>
    </xf>
    <xf borderId="54" fillId="5" fontId="28" numFmtId="0" xfId="0" applyAlignment="1" applyBorder="1" applyFont="1">
      <alignment horizontal="left" shrinkToFit="0" vertical="center" wrapText="0"/>
    </xf>
    <xf borderId="0" fillId="0" fontId="23" numFmtId="0" xfId="0" applyAlignment="1" applyFont="1">
      <alignment horizontal="left" shrinkToFit="0" vertical="top" wrapText="1"/>
    </xf>
    <xf borderId="0" fillId="0" fontId="8" numFmtId="49" xfId="0" applyAlignment="1" applyFont="1" applyNumberFormat="1">
      <alignment shrinkToFit="0" vertical="center" wrapText="0"/>
    </xf>
    <xf borderId="80" fillId="5" fontId="18" numFmtId="0" xfId="0" applyAlignment="1" applyBorder="1" applyFont="1">
      <alignment shrinkToFit="0" vertical="center" wrapText="0"/>
    </xf>
    <xf borderId="6" fillId="0" fontId="2" numFmtId="0" xfId="0" applyAlignment="1" applyBorder="1" applyFont="1">
      <alignment shrinkToFit="0" vertical="center" wrapText="0"/>
    </xf>
    <xf borderId="81" fillId="5" fontId="25" numFmtId="0" xfId="0" applyAlignment="1" applyBorder="1" applyFont="1">
      <alignment shrinkToFit="0" vertical="center" wrapText="0"/>
    </xf>
    <xf borderId="81" fillId="5" fontId="18" numFmtId="0" xfId="0" applyAlignment="1" applyBorder="1" applyFont="1">
      <alignment shrinkToFit="0" vertical="center" wrapText="0"/>
    </xf>
    <xf borderId="82" fillId="5" fontId="18" numFmtId="0" xfId="0" applyAlignment="1" applyBorder="1" applyFont="1">
      <alignment shrinkToFit="0" vertical="center" wrapText="0"/>
    </xf>
    <xf borderId="38" fillId="5" fontId="18" numFmtId="164" xfId="0" applyAlignment="1" applyBorder="1" applyFont="1" applyNumberFormat="1">
      <alignment shrinkToFit="0" vertical="center" wrapText="0"/>
    </xf>
    <xf borderId="83" fillId="0" fontId="9" numFmtId="0" xfId="0" applyAlignment="1" applyBorder="1" applyFont="1">
      <alignment vertical="center"/>
    </xf>
    <xf borderId="84" fillId="5" fontId="25" numFmtId="0" xfId="0" applyAlignment="1" applyBorder="1" applyFont="1">
      <alignment shrinkToFit="0" vertical="center" wrapText="0"/>
    </xf>
    <xf borderId="67" fillId="9" fontId="28" numFmtId="0" xfId="0" applyAlignment="1" applyBorder="1" applyFont="1">
      <alignment horizontal="center" shrinkToFit="0" vertical="center" wrapText="0"/>
    </xf>
    <xf borderId="2" fillId="5" fontId="28" numFmtId="0" xfId="0" applyAlignment="1" applyBorder="1" applyFont="1">
      <alignment horizontal="left" shrinkToFit="0" vertical="center" wrapText="1"/>
    </xf>
    <xf borderId="28" fillId="0" fontId="18" numFmtId="0" xfId="0" applyAlignment="1" applyBorder="1" applyFont="1">
      <alignment shrinkToFit="0" vertical="center" wrapText="0"/>
    </xf>
    <xf borderId="7" fillId="0" fontId="18" numFmtId="0" xfId="0" applyAlignment="1" applyBorder="1" applyFont="1">
      <alignment shrinkToFit="0" vertical="center" wrapText="0"/>
    </xf>
    <xf borderId="8" fillId="0" fontId="18" numFmtId="0" xfId="0" applyAlignment="1" applyBorder="1" applyFont="1">
      <alignment shrinkToFit="0" vertical="center" wrapText="0"/>
    </xf>
    <xf borderId="85" fillId="3" fontId="18" numFmtId="0" xfId="0" applyAlignment="1" applyBorder="1" applyFont="1">
      <alignment horizontal="center" shrinkToFit="0" vertical="center" wrapText="0"/>
    </xf>
    <xf borderId="86" fillId="0" fontId="9" numFmtId="0" xfId="0" applyAlignment="1" applyBorder="1" applyFont="1">
      <alignment vertical="center"/>
    </xf>
    <xf borderId="8" fillId="0" fontId="18" numFmtId="0" xfId="0" applyAlignment="1" applyBorder="1" applyFont="1">
      <alignment horizontal="center" shrinkToFit="0" vertical="center" wrapText="0"/>
    </xf>
    <xf borderId="9" fillId="0" fontId="18" numFmtId="0" xfId="0" applyAlignment="1" applyBorder="1" applyFont="1">
      <alignment shrinkToFit="0" vertical="center" wrapText="0"/>
    </xf>
    <xf borderId="54" fillId="5" fontId="26" numFmtId="0" xfId="0" applyAlignment="1" applyBorder="1" applyFont="1">
      <alignment shrinkToFit="0" vertical="center" wrapText="0"/>
    </xf>
    <xf borderId="1" fillId="0" fontId="25" numFmtId="0" xfId="0" applyAlignment="1" applyBorder="1" applyFont="1">
      <alignment shrinkToFit="0" vertical="center" wrapText="1"/>
    </xf>
    <xf borderId="87" fillId="3" fontId="31" numFmtId="0" xfId="0" applyAlignment="1" applyBorder="1" applyFont="1">
      <alignment shrinkToFit="0" vertical="center" wrapText="0"/>
    </xf>
    <xf borderId="8" fillId="0" fontId="25" numFmtId="0" xfId="0" applyAlignment="1" applyBorder="1" applyFont="1">
      <alignment shrinkToFit="0" vertical="center" wrapText="0"/>
    </xf>
    <xf borderId="88" fillId="3" fontId="31" numFmtId="0" xfId="0" applyAlignment="1" applyBorder="1" applyFont="1">
      <alignment shrinkToFit="0" vertical="center" wrapText="0"/>
    </xf>
    <xf borderId="27" fillId="0" fontId="18" numFmtId="0" xfId="0" applyAlignment="1" applyBorder="1" applyFont="1">
      <alignment shrinkToFit="0" vertical="center" wrapText="0"/>
    </xf>
    <xf borderId="89" fillId="3" fontId="31" numFmtId="0" xfId="0" applyAlignment="1" applyBorder="1" applyFont="1">
      <alignment shrinkToFit="0" vertical="center" wrapText="0"/>
    </xf>
    <xf borderId="27" fillId="0" fontId="25" numFmtId="0" xfId="0" applyAlignment="1" applyBorder="1" applyFont="1">
      <alignment shrinkToFit="0" vertical="center" wrapText="0"/>
    </xf>
    <xf borderId="90" fillId="3" fontId="18" numFmtId="0" xfId="0" applyAlignment="1" applyBorder="1" applyFont="1">
      <alignment horizontal="center" shrinkToFit="1" vertical="center" wrapText="0"/>
    </xf>
    <xf borderId="91" fillId="0" fontId="9" numFmtId="0" xfId="0" applyAlignment="1" applyBorder="1" applyFont="1">
      <alignment vertical="center"/>
    </xf>
    <xf borderId="19" fillId="0" fontId="19" numFmtId="0" xfId="0" applyAlignment="1" applyBorder="1" applyFont="1">
      <alignment shrinkToFit="0" vertical="center" wrapText="0"/>
    </xf>
    <xf borderId="30" fillId="0" fontId="25" numFmtId="0" xfId="0" applyAlignment="1" applyBorder="1" applyFont="1">
      <alignment shrinkToFit="0" vertical="center" wrapText="1"/>
    </xf>
    <xf borderId="92" fillId="0" fontId="25" numFmtId="0" xfId="0" applyAlignment="1" applyBorder="1" applyFont="1">
      <alignment shrinkToFit="0" vertical="center" wrapText="0"/>
    </xf>
    <xf borderId="28" fillId="0" fontId="23" numFmtId="0" xfId="0" applyAlignment="1" applyBorder="1" applyFont="1">
      <alignment shrinkToFit="0" vertical="center" wrapText="0"/>
    </xf>
    <xf borderId="93" fillId="0" fontId="18" numFmtId="0" xfId="0" applyAlignment="1" applyBorder="1" applyFont="1">
      <alignment shrinkToFit="0" vertical="center" wrapText="0"/>
    </xf>
    <xf borderId="94" fillId="3" fontId="31" numFmtId="0" xfId="0" applyAlignment="1" applyBorder="1" applyFont="1">
      <alignment shrinkToFit="0" vertical="center" wrapText="0"/>
    </xf>
    <xf borderId="54" fillId="3" fontId="32" numFmtId="0" xfId="0" applyAlignment="1" applyBorder="1" applyFont="1">
      <alignment shrinkToFit="0" vertical="center" wrapText="0"/>
    </xf>
    <xf borderId="54" fillId="3" fontId="33" numFmtId="0" xfId="0" applyAlignment="1" applyBorder="1" applyFont="1">
      <alignment shrinkToFit="0" vertical="center" wrapText="0"/>
    </xf>
    <xf borderId="55" fillId="3" fontId="25" numFmtId="0" xfId="0" applyAlignment="1" applyBorder="1" applyFont="1">
      <alignment horizontal="center" shrinkToFit="1" vertical="center" wrapText="0"/>
    </xf>
    <xf borderId="95" fillId="0" fontId="9" numFmtId="0" xfId="0" applyAlignment="1" applyBorder="1" applyFont="1">
      <alignment vertical="center"/>
    </xf>
    <xf borderId="66" fillId="0" fontId="25" numFmtId="0" xfId="0" applyAlignment="1" applyBorder="1" applyFont="1">
      <alignment shrinkToFit="0" vertical="center" wrapText="0"/>
    </xf>
    <xf borderId="45" fillId="0" fontId="25" numFmtId="0" xfId="0" applyAlignment="1" applyBorder="1" applyFont="1">
      <alignment shrinkToFit="0" vertical="center" wrapText="0"/>
    </xf>
    <xf borderId="0" fillId="0" fontId="25" numFmtId="0" xfId="0" applyAlignment="1" applyFont="1">
      <alignment horizontal="center" shrinkToFit="0" vertical="center" wrapText="0"/>
    </xf>
    <xf borderId="24" fillId="3" fontId="23" numFmtId="0" xfId="0" applyAlignment="1" applyBorder="1" applyFont="1">
      <alignment horizontal="left" shrinkToFit="0" vertical="center" wrapText="1"/>
    </xf>
    <xf borderId="31" fillId="0" fontId="23" numFmtId="0" xfId="0" applyAlignment="1" applyBorder="1" applyFont="1">
      <alignment shrinkToFit="0" vertical="center" wrapText="0"/>
    </xf>
    <xf borderId="35" fillId="0" fontId="18" numFmtId="0" xfId="0" applyAlignment="1" applyBorder="1" applyFont="1">
      <alignment shrinkToFit="0" vertical="center" wrapText="0"/>
    </xf>
    <xf borderId="60" fillId="0" fontId="9" numFmtId="0" xfId="0" applyAlignment="1" applyBorder="1" applyFont="1">
      <alignment vertical="center"/>
    </xf>
    <xf borderId="60" fillId="0" fontId="25" numFmtId="0" xfId="0" applyAlignment="1" applyBorder="1" applyFont="1">
      <alignment horizontal="left" shrinkToFit="0" vertical="center" wrapText="0"/>
    </xf>
    <xf borderId="27" fillId="0" fontId="18" numFmtId="0" xfId="0" applyAlignment="1" applyBorder="1" applyFont="1">
      <alignment horizontal="center" shrinkToFit="0" vertical="center" wrapText="0"/>
    </xf>
    <xf borderId="2" fillId="0" fontId="25" numFmtId="0" xfId="0" applyAlignment="1" applyBorder="1" applyFont="1">
      <alignment horizontal="center" shrinkToFit="0" vertical="center" wrapText="0"/>
    </xf>
    <xf borderId="77" fillId="3" fontId="25" numFmtId="0" xfId="0" applyAlignment="1" applyBorder="1" applyFont="1">
      <alignment horizontal="center" shrinkToFit="0" vertical="center" wrapText="0"/>
    </xf>
    <xf borderId="96" fillId="0" fontId="9" numFmtId="0" xfId="0" applyAlignment="1" applyBorder="1" applyFont="1">
      <alignment vertical="center"/>
    </xf>
    <xf borderId="3" fillId="0" fontId="25" numFmtId="0" xfId="0" applyAlignment="1" applyBorder="1" applyFont="1">
      <alignment horizontal="center" shrinkToFit="0" vertical="center" wrapText="0"/>
    </xf>
    <xf borderId="97" fillId="3" fontId="33" numFmtId="0" xfId="0" applyAlignment="1" applyBorder="1" applyFont="1">
      <alignment horizontal="center" shrinkToFit="0" vertical="center" wrapText="0"/>
    </xf>
    <xf borderId="3" fillId="0" fontId="25" numFmtId="0" xfId="0" applyAlignment="1" applyBorder="1" applyFont="1">
      <alignment horizontal="left" shrinkToFit="0" vertical="center" wrapText="0"/>
    </xf>
    <xf borderId="3" fillId="0" fontId="18" numFmtId="0" xfId="0" applyAlignment="1" applyBorder="1" applyFont="1">
      <alignment horizontal="center" shrinkToFit="0" vertical="center" wrapText="0"/>
    </xf>
    <xf borderId="4" fillId="0" fontId="18" numFmtId="0" xfId="0" applyAlignment="1" applyBorder="1" applyFont="1">
      <alignment horizontal="center" shrinkToFit="0" vertical="center" wrapText="0"/>
    </xf>
    <xf borderId="0" fillId="0" fontId="25" numFmtId="0" xfId="0" applyAlignment="1" applyFont="1">
      <alignment shrinkToFit="0" vertical="center" wrapText="1"/>
    </xf>
    <xf borderId="0" fillId="0" fontId="25" numFmtId="0" xfId="0" applyAlignment="1" applyFont="1">
      <alignment horizontal="left" shrinkToFit="0" vertical="center" wrapText="0"/>
    </xf>
    <xf borderId="0" fillId="0" fontId="23" numFmtId="0" xfId="0" applyAlignment="1" applyFont="1">
      <alignment horizontal="center" shrinkToFit="0" vertical="center" wrapText="0"/>
    </xf>
    <xf borderId="0" fillId="0" fontId="4" numFmtId="49" xfId="0" applyAlignment="1" applyFont="1" applyNumberFormat="1">
      <alignment horizontal="left" shrinkToFit="0" vertical="center" wrapText="0"/>
    </xf>
    <xf borderId="0" fillId="0" fontId="4" numFmtId="0" xfId="0" applyAlignment="1" applyFont="1">
      <alignment shrinkToFit="0" vertical="center" wrapText="1"/>
    </xf>
    <xf borderId="0" fillId="0" fontId="11" numFmtId="0" xfId="0" applyAlignment="1" applyFont="1">
      <alignment shrinkToFit="0" vertical="center" wrapText="0"/>
    </xf>
    <xf borderId="54" fillId="5" fontId="11" numFmtId="49" xfId="0" applyAlignment="1" applyBorder="1" applyFont="1" applyNumberFormat="1">
      <alignment horizontal="left" shrinkToFit="0" vertical="center" wrapText="0"/>
    </xf>
    <xf borderId="54" fillId="5" fontId="11" numFmtId="0" xfId="0" applyAlignment="1" applyBorder="1" applyFont="1">
      <alignment shrinkToFit="0" vertical="center" wrapText="0"/>
    </xf>
    <xf borderId="0" fillId="0" fontId="23" numFmtId="0" xfId="0" applyAlignment="1" applyFont="1">
      <alignment horizontal="center" shrinkToFit="0" vertical="top" wrapText="1"/>
    </xf>
    <xf borderId="54" fillId="5" fontId="24" numFmtId="0" xfId="0" applyAlignment="1" applyBorder="1" applyFont="1">
      <alignment shrinkToFit="0" vertical="center" wrapText="0"/>
    </xf>
    <xf borderId="98" fillId="0" fontId="34" numFmtId="0" xfId="0" applyAlignment="1" applyBorder="1" applyFont="1">
      <alignment shrinkToFit="0" vertical="center" wrapText="0"/>
    </xf>
    <xf borderId="99" fillId="0" fontId="34" numFmtId="0" xfId="0" applyAlignment="1" applyBorder="1" applyFont="1">
      <alignment shrinkToFit="0" vertical="center" wrapText="0"/>
    </xf>
    <xf borderId="28" fillId="0" fontId="34" numFmtId="0" xfId="0" applyAlignment="1" applyBorder="1" applyFont="1">
      <alignment shrinkToFit="0" vertical="center" wrapText="0"/>
    </xf>
    <xf borderId="2" fillId="0" fontId="23" numFmtId="0" xfId="0" applyAlignment="1" applyBorder="1" applyFont="1">
      <alignment horizontal="left" shrinkToFit="0" vertical="top" wrapText="1"/>
    </xf>
    <xf borderId="97" fillId="3" fontId="31" numFmtId="0" xfId="0" applyAlignment="1" applyBorder="1" applyFont="1">
      <alignment shrinkToFit="0" vertical="center" wrapText="0"/>
    </xf>
    <xf borderId="3" fillId="0" fontId="25" numFmtId="0" xfId="0" applyAlignment="1" applyBorder="1" applyFont="1">
      <alignment shrinkToFit="0" vertical="center" wrapText="0"/>
    </xf>
    <xf borderId="3" fillId="0" fontId="18" numFmtId="0" xfId="0" applyAlignment="1" applyBorder="1" applyFont="1">
      <alignment shrinkToFit="0" vertical="center" wrapText="0"/>
    </xf>
    <xf borderId="31" fillId="0" fontId="34" numFmtId="0" xfId="0" applyAlignment="1" applyBorder="1" applyFont="1">
      <alignment shrinkToFit="0" vertical="center" wrapText="0"/>
    </xf>
    <xf borderId="98" fillId="0" fontId="25" numFmtId="0" xfId="0" applyAlignment="1" applyBorder="1" applyFont="1">
      <alignment horizontal="center" shrinkToFit="0" vertical="center" wrapText="0"/>
    </xf>
    <xf borderId="28" fillId="0" fontId="25" numFmtId="0" xfId="0" applyAlignment="1" applyBorder="1" applyFont="1">
      <alignment shrinkToFit="0" vertical="center" wrapText="0"/>
    </xf>
    <xf borderId="0" fillId="0" fontId="25" numFmtId="164" xfId="0" applyAlignment="1" applyFont="1" applyNumberFormat="1">
      <alignment shrinkToFit="0" vertical="center" wrapText="1"/>
    </xf>
    <xf borderId="35" fillId="0" fontId="23" numFmtId="0" xfId="0" applyAlignment="1" applyBorder="1" applyFont="1">
      <alignment shrinkToFit="0" vertical="center" wrapText="0"/>
    </xf>
    <xf borderId="0" fillId="0" fontId="24" numFmtId="0" xfId="0" applyAlignment="1" applyFont="1">
      <alignment shrinkToFit="0" vertical="center" wrapText="1"/>
    </xf>
    <xf borderId="54" fillId="5" fontId="24" numFmtId="0" xfId="0" applyAlignment="1" applyBorder="1" applyFont="1">
      <alignment shrinkToFit="0" vertical="center" wrapText="1"/>
    </xf>
    <xf borderId="100" fillId="0" fontId="25" numFmtId="0" xfId="0" applyAlignment="1" applyBorder="1" applyFont="1">
      <alignment horizontal="center" shrinkToFit="0" vertical="center" wrapText="0"/>
    </xf>
    <xf borderId="69" fillId="0" fontId="25" numFmtId="0" xfId="0" applyAlignment="1" applyBorder="1" applyFont="1">
      <alignment shrinkToFit="0" vertical="center" wrapText="0"/>
    </xf>
    <xf borderId="69" fillId="0" fontId="25" numFmtId="164" xfId="0" applyAlignment="1" applyBorder="1" applyFont="1" applyNumberFormat="1">
      <alignment shrinkToFit="0" vertical="center" wrapText="1"/>
    </xf>
    <xf borderId="69" fillId="0" fontId="18" numFmtId="0" xfId="0" applyAlignment="1" applyBorder="1" applyFont="1">
      <alignment shrinkToFit="0" vertical="center" wrapText="0"/>
    </xf>
    <xf borderId="69" fillId="0" fontId="23" numFmtId="0" xfId="0" applyAlignment="1" applyBorder="1" applyFont="1">
      <alignment shrinkToFit="0" vertical="center" wrapText="0"/>
    </xf>
    <xf borderId="101" fillId="0" fontId="23" numFmtId="0" xfId="0" applyAlignment="1" applyBorder="1" applyFont="1">
      <alignment shrinkToFit="0" vertical="center" wrapText="0"/>
    </xf>
    <xf borderId="60" fillId="0" fontId="34" numFmtId="0" xfId="0" applyAlignment="1" applyBorder="1" applyFont="1">
      <alignment shrinkToFit="0" vertical="center" wrapText="0"/>
    </xf>
    <xf borderId="60" fillId="0" fontId="25" numFmtId="0" xfId="0" applyAlignment="1" applyBorder="1" applyFont="1">
      <alignment horizontal="center" shrinkToFit="0" vertical="center" wrapText="0"/>
    </xf>
    <xf borderId="102" fillId="0" fontId="25" numFmtId="0" xfId="0" applyAlignment="1" applyBorder="1" applyFont="1">
      <alignment shrinkToFit="0" vertical="center" wrapText="0"/>
    </xf>
    <xf borderId="27" fillId="0" fontId="25" numFmtId="0" xfId="0" applyAlignment="1" applyBorder="1" applyFont="1">
      <alignment shrinkToFit="0" vertical="center" wrapText="1"/>
    </xf>
    <xf borderId="27" fillId="0" fontId="25" numFmtId="164" xfId="0" applyAlignment="1" applyBorder="1" applyFont="1" applyNumberFormat="1">
      <alignment shrinkToFit="0" vertical="center" wrapText="1"/>
    </xf>
    <xf borderId="27" fillId="0" fontId="23" numFmtId="0" xfId="0" applyAlignment="1" applyBorder="1" applyFont="1">
      <alignment shrinkToFit="0" vertical="center" wrapText="0"/>
    </xf>
    <xf borderId="103" fillId="0" fontId="23" numFmtId="0" xfId="0" applyAlignment="1" applyBorder="1" applyFont="1">
      <alignment shrinkToFit="0" vertical="center" wrapText="0"/>
    </xf>
    <xf borderId="6" fillId="0" fontId="34" numFmtId="0" xfId="0" applyAlignment="1" applyBorder="1" applyFont="1">
      <alignment shrinkToFit="0" vertical="center" wrapText="0"/>
    </xf>
    <xf borderId="30" fillId="0" fontId="34" numFmtId="0" xfId="0" applyAlignment="1" applyBorder="1" applyFont="1">
      <alignment shrinkToFit="0" vertical="center" wrapText="0"/>
    </xf>
    <xf borderId="6" fillId="0" fontId="21" numFmtId="0" xfId="0" applyAlignment="1" applyBorder="1" applyFont="1">
      <alignment shrinkToFit="0" vertical="center" wrapText="0"/>
    </xf>
    <xf borderId="19" fillId="0" fontId="21" numFmtId="0" xfId="0" applyAlignment="1" applyBorder="1" applyFont="1">
      <alignment shrinkToFit="0" vertical="center" wrapText="0"/>
    </xf>
    <xf borderId="2" fillId="0" fontId="23" numFmtId="0" xfId="0" applyAlignment="1" applyBorder="1" applyFont="1">
      <alignment horizontal="left" shrinkToFit="0" vertical="center" wrapText="1"/>
    </xf>
    <xf borderId="0" fillId="0" fontId="19" numFmtId="164" xfId="0" applyAlignment="1" applyFont="1" applyNumberFormat="1">
      <alignment shrinkToFit="0" vertical="center" wrapText="0"/>
    </xf>
    <xf borderId="17" fillId="0" fontId="18" numFmtId="0" xfId="0" applyAlignment="1" applyBorder="1" applyFont="1">
      <alignment horizontal="center" shrinkToFit="0" vertical="center" wrapText="0"/>
    </xf>
    <xf borderId="104" fillId="0" fontId="25" numFmtId="0" xfId="0" applyAlignment="1" applyBorder="1" applyFont="1">
      <alignment horizontal="center" shrinkToFit="0" vertical="center" wrapText="0"/>
    </xf>
    <xf borderId="105" fillId="0" fontId="25" numFmtId="0" xfId="0" applyAlignment="1" applyBorder="1" applyFont="1">
      <alignment shrinkToFit="0" vertical="center" wrapText="1"/>
    </xf>
    <xf borderId="106" fillId="0" fontId="9" numFmtId="0" xfId="0" applyAlignment="1" applyBorder="1" applyFont="1">
      <alignment vertical="center"/>
    </xf>
    <xf borderId="54" fillId="5" fontId="35" numFmtId="0" xfId="0" applyAlignment="1" applyBorder="1" applyFont="1">
      <alignment shrinkToFit="0" vertical="center" wrapText="1"/>
    </xf>
    <xf borderId="17" fillId="0" fontId="9" numFmtId="0" xfId="0" applyAlignment="1" applyBorder="1" applyFont="1">
      <alignment vertical="center"/>
    </xf>
    <xf borderId="107" fillId="0" fontId="25" numFmtId="0" xfId="0" applyAlignment="1" applyBorder="1" applyFont="1">
      <alignment horizontal="center" shrinkToFit="0" vertical="center" wrapText="0"/>
    </xf>
    <xf borderId="108" fillId="0" fontId="25" numFmtId="0" xfId="0" applyAlignment="1" applyBorder="1" applyFont="1">
      <alignment horizontal="left" shrinkToFit="0" vertical="center" wrapText="1"/>
    </xf>
    <xf borderId="109" fillId="3" fontId="31" numFmtId="0" xfId="0" applyAlignment="1" applyBorder="1" applyFont="1">
      <alignment horizontal="center" shrinkToFit="0" vertical="center" wrapText="0"/>
    </xf>
    <xf borderId="110" fillId="0" fontId="23" numFmtId="0" xfId="0" applyAlignment="1" applyBorder="1" applyFont="1">
      <alignment horizontal="center" shrinkToFit="0" vertical="center" wrapText="0"/>
    </xf>
    <xf borderId="111" fillId="0" fontId="25" numFmtId="0" xfId="0" applyAlignment="1" applyBorder="1" applyFont="1">
      <alignment shrinkToFit="0" vertical="center" wrapText="1"/>
    </xf>
    <xf borderId="64" fillId="0" fontId="9" numFmtId="0" xfId="0" applyAlignment="1" applyBorder="1" applyFont="1">
      <alignment vertical="center"/>
    </xf>
    <xf borderId="65" fillId="0" fontId="9" numFmtId="0" xfId="0" applyAlignment="1" applyBorder="1" applyFont="1">
      <alignment vertical="center"/>
    </xf>
    <xf borderId="0" fillId="0" fontId="36" numFmtId="0" xfId="0" applyAlignment="1" applyFont="1">
      <alignment shrinkToFit="0" vertical="center" wrapText="1"/>
    </xf>
    <xf borderId="54" fillId="5" fontId="37" numFmtId="0" xfId="0" applyAlignment="1" applyBorder="1" applyFont="1">
      <alignment shrinkToFit="0" vertical="center" wrapText="1"/>
    </xf>
    <xf borderId="112" fillId="0" fontId="9" numFmtId="0" xfId="0" applyAlignment="1" applyBorder="1" applyFont="1">
      <alignment vertical="center"/>
    </xf>
    <xf borderId="108" fillId="0" fontId="9" numFmtId="0" xfId="0" applyAlignment="1" applyBorder="1" applyFont="1">
      <alignment vertical="center"/>
    </xf>
    <xf borderId="113" fillId="0" fontId="9" numFmtId="0" xfId="0" applyAlignment="1" applyBorder="1" applyFont="1">
      <alignment vertical="center"/>
    </xf>
    <xf borderId="114" fillId="0" fontId="9" numFmtId="0" xfId="0" applyAlignment="1" applyBorder="1" applyFont="1">
      <alignment vertical="center"/>
    </xf>
    <xf borderId="66" fillId="0" fontId="9" numFmtId="0" xfId="0" applyAlignment="1" applyBorder="1" applyFont="1">
      <alignment vertical="center"/>
    </xf>
    <xf borderId="115" fillId="0" fontId="9" numFmtId="0" xfId="0" applyAlignment="1" applyBorder="1" applyFont="1">
      <alignment vertical="center"/>
    </xf>
    <xf borderId="116" fillId="0" fontId="9" numFmtId="0" xfId="0" applyAlignment="1" applyBorder="1" applyFont="1">
      <alignment vertical="center"/>
    </xf>
    <xf borderId="1" fillId="3" fontId="18" numFmtId="0" xfId="0" applyAlignment="1" applyBorder="1" applyFont="1">
      <alignment horizontal="left" shrinkToFit="1" vertical="center" wrapText="0"/>
    </xf>
    <xf borderId="117" fillId="3" fontId="31" numFmtId="0" xfId="0" applyAlignment="1" applyBorder="1" applyFont="1">
      <alignment horizontal="center" shrinkToFit="0" vertical="center" wrapText="0"/>
    </xf>
    <xf borderId="114" fillId="0" fontId="23" numFmtId="0" xfId="0" applyAlignment="1" applyBorder="1" applyFont="1">
      <alignment horizontal="center" shrinkToFit="0" vertical="center" wrapText="0"/>
    </xf>
    <xf borderId="108" fillId="0" fontId="25" numFmtId="0" xfId="0" applyAlignment="1" applyBorder="1" applyFont="1">
      <alignment shrinkToFit="0" vertical="center" wrapText="0"/>
    </xf>
    <xf borderId="0" fillId="0" fontId="38" numFmtId="0" xfId="0" applyAlignment="1" applyFont="1">
      <alignment shrinkToFit="0" vertical="center" wrapText="1"/>
    </xf>
    <xf borderId="66" fillId="0" fontId="39" numFmtId="0" xfId="0" applyAlignment="1" applyBorder="1" applyFont="1">
      <alignment shrinkToFit="0" vertical="center" wrapText="1"/>
    </xf>
    <xf borderId="118" fillId="0" fontId="9" numFmtId="0" xfId="0" applyAlignment="1" applyBorder="1" applyFont="1">
      <alignment vertical="center"/>
    </xf>
    <xf borderId="119" fillId="0" fontId="9" numFmtId="0" xfId="0" applyAlignment="1" applyBorder="1" applyFont="1">
      <alignment vertical="center"/>
    </xf>
    <xf borderId="51" fillId="3" fontId="23" numFmtId="0" xfId="0" applyAlignment="1" applyBorder="1" applyFont="1">
      <alignment horizontal="left" shrinkToFit="1" vertical="center" wrapText="0"/>
    </xf>
    <xf borderId="54" fillId="5" fontId="26" numFmtId="0" xfId="0" applyAlignment="1" applyBorder="1" applyFont="1">
      <alignment shrinkToFit="0" vertical="center" wrapText="1"/>
    </xf>
    <xf borderId="10" fillId="0" fontId="34" numFmtId="0" xfId="0" applyAlignment="1" applyBorder="1" applyFont="1">
      <alignment shrinkToFit="0" vertical="center" wrapText="0"/>
    </xf>
    <xf borderId="120" fillId="0" fontId="25" numFmtId="0" xfId="0" applyAlignment="1" applyBorder="1" applyFont="1">
      <alignment horizontal="center" shrinkToFit="0" vertical="center" wrapText="0"/>
    </xf>
    <xf borderId="121" fillId="0" fontId="25" numFmtId="0" xfId="0" applyAlignment="1" applyBorder="1" applyFont="1">
      <alignment shrinkToFit="0" vertical="center" wrapText="1"/>
    </xf>
    <xf borderId="61" fillId="0" fontId="23" numFmtId="0" xfId="0" applyAlignment="1" applyBorder="1" applyFont="1">
      <alignment shrinkToFit="0" vertical="center" wrapText="0"/>
    </xf>
    <xf borderId="0" fillId="0" fontId="18" numFmtId="0" xfId="0" applyAlignment="1" applyFont="1">
      <alignment horizontal="left" shrinkToFit="0" vertical="center" wrapText="0"/>
    </xf>
    <xf borderId="54" fillId="5" fontId="19" numFmtId="0" xfId="0" applyAlignment="1" applyBorder="1" applyFont="1">
      <alignment horizontal="center" shrinkToFit="0" vertical="center" wrapText="0"/>
    </xf>
    <xf borderId="28" fillId="0" fontId="21" numFmtId="0" xfId="0" applyAlignment="1" applyBorder="1" applyFont="1">
      <alignment shrinkToFit="0" vertical="center" wrapText="0"/>
    </xf>
    <xf borderId="2" fillId="0" fontId="23" numFmtId="0" xfId="0" applyAlignment="1" applyBorder="1" applyFont="1">
      <alignment shrinkToFit="0" vertical="center" wrapText="0"/>
    </xf>
    <xf borderId="3" fillId="0" fontId="40" numFmtId="0" xfId="0" applyAlignment="1" applyBorder="1" applyFont="1">
      <alignment shrinkToFit="0" vertical="center" wrapText="0"/>
    </xf>
    <xf borderId="99" fillId="0" fontId="25" numFmtId="0" xfId="0" applyAlignment="1" applyBorder="1" applyFont="1">
      <alignment horizontal="left" shrinkToFit="0" vertical="center" wrapText="1"/>
    </xf>
    <xf borderId="122" fillId="0" fontId="25" numFmtId="0" xfId="0" applyAlignment="1" applyBorder="1" applyFont="1">
      <alignment horizontal="left" shrinkToFit="0" vertical="center" wrapText="1"/>
    </xf>
    <xf borderId="123" fillId="0" fontId="9" numFmtId="0" xfId="0" applyAlignment="1" applyBorder="1" applyFont="1">
      <alignment vertical="center"/>
    </xf>
    <xf borderId="124" fillId="0" fontId="9" numFmtId="0" xfId="0" applyAlignment="1" applyBorder="1" applyFont="1">
      <alignment vertical="center"/>
    </xf>
    <xf borderId="125" fillId="3" fontId="31" numFmtId="0" xfId="0" applyAlignment="1" applyBorder="1" applyFont="1">
      <alignment shrinkToFit="0" vertical="center" wrapText="0"/>
    </xf>
    <xf borderId="126" fillId="0" fontId="23" numFmtId="0" xfId="0" applyAlignment="1" applyBorder="1" applyFont="1">
      <alignment horizontal="center" shrinkToFit="0" vertical="center" wrapText="0"/>
    </xf>
    <xf borderId="127" fillId="0" fontId="23" numFmtId="0" xfId="0" applyAlignment="1" applyBorder="1" applyFont="1">
      <alignment shrinkToFit="0" vertical="center" wrapText="1"/>
    </xf>
    <xf borderId="128" fillId="0" fontId="9" numFmtId="0" xfId="0" applyAlignment="1" applyBorder="1" applyFont="1">
      <alignment vertical="center"/>
    </xf>
    <xf borderId="129" fillId="0" fontId="9" numFmtId="0" xfId="0" applyAlignment="1" applyBorder="1" applyFont="1">
      <alignment vertical="center"/>
    </xf>
    <xf borderId="130" fillId="3" fontId="31" numFmtId="0" xfId="0" applyAlignment="1" applyBorder="1" applyFont="1">
      <alignment shrinkToFit="0" vertical="center" wrapText="0"/>
    </xf>
    <xf borderId="131" fillId="0" fontId="23" numFmtId="0" xfId="0" applyAlignment="1" applyBorder="1" applyFont="1">
      <alignment horizontal="center" shrinkToFit="0" vertical="center" wrapText="0"/>
    </xf>
    <xf borderId="132" fillId="0" fontId="23" numFmtId="0" xfId="0" applyAlignment="1" applyBorder="1" applyFont="1">
      <alignment horizontal="left" shrinkToFit="0" vertical="center" wrapText="1"/>
    </xf>
    <xf borderId="0" fillId="0" fontId="19" numFmtId="0" xfId="0" applyAlignment="1" applyFont="1">
      <alignment shrinkToFit="0" vertical="top" wrapText="0"/>
    </xf>
    <xf borderId="54" fillId="5" fontId="24" numFmtId="0" xfId="0" applyAlignment="1" applyBorder="1" applyFont="1">
      <alignment horizontal="left" shrinkToFit="0" vertical="center" wrapText="1"/>
    </xf>
    <xf borderId="104" fillId="0" fontId="9" numFmtId="0" xfId="0" applyAlignment="1" applyBorder="1" applyFont="1">
      <alignment vertical="center"/>
    </xf>
    <xf borderId="105" fillId="0" fontId="9" numFmtId="0" xfId="0" applyAlignment="1" applyBorder="1" applyFont="1">
      <alignment vertical="center"/>
    </xf>
    <xf borderId="133" fillId="0" fontId="9" numFmtId="0" xfId="0" applyAlignment="1" applyBorder="1" applyFont="1">
      <alignment vertical="center"/>
    </xf>
    <xf borderId="134" fillId="3" fontId="32" numFmtId="0" xfId="0" applyAlignment="1" applyBorder="1" applyFont="1">
      <alignment horizontal="center" shrinkToFit="0" vertical="center" wrapText="0"/>
    </xf>
    <xf borderId="119" fillId="0" fontId="23" numFmtId="0" xfId="0" applyAlignment="1" applyBorder="1" applyFont="1">
      <alignment horizontal="center" shrinkToFit="0" vertical="center" wrapText="0"/>
    </xf>
    <xf borderId="135" fillId="0" fontId="23" numFmtId="0" xfId="0" applyAlignment="1" applyBorder="1" applyFont="1">
      <alignment horizontal="left" shrinkToFit="0" vertical="center" wrapText="1"/>
    </xf>
    <xf borderId="136" fillId="0" fontId="9" numFmtId="0" xfId="0" applyAlignment="1" applyBorder="1" applyFont="1">
      <alignment vertical="center"/>
    </xf>
    <xf borderId="137" fillId="0" fontId="9" numFmtId="0" xfId="0" applyAlignment="1" applyBorder="1" applyFont="1">
      <alignment vertical="center"/>
    </xf>
    <xf borderId="28" fillId="0" fontId="23" numFmtId="0" xfId="0" applyAlignment="1" applyBorder="1" applyFont="1">
      <alignment shrinkToFit="0" vertical="center" wrapText="1"/>
    </xf>
    <xf borderId="0" fillId="0" fontId="23" numFmtId="0" xfId="0" applyAlignment="1" applyFont="1">
      <alignment shrinkToFit="0" vertical="center" wrapText="1"/>
    </xf>
    <xf borderId="0" fillId="0" fontId="24" numFmtId="0" xfId="0" applyAlignment="1" applyFont="1">
      <alignment horizontal="left" shrinkToFit="0" vertical="center" wrapText="1"/>
    </xf>
    <xf borderId="1" fillId="5" fontId="18" numFmtId="164" xfId="0" applyAlignment="1" applyBorder="1" applyFont="1" applyNumberFormat="1">
      <alignment shrinkToFit="0" vertical="center" wrapText="0"/>
    </xf>
    <xf borderId="138" fillId="5" fontId="25" numFmtId="0" xfId="0" applyAlignment="1" applyBorder="1" applyFont="1">
      <alignment shrinkToFit="0" vertical="center" wrapText="0"/>
    </xf>
    <xf borderId="139" fillId="5" fontId="18" numFmtId="0" xfId="0" applyAlignment="1" applyBorder="1" applyFont="1">
      <alignment shrinkToFit="0" vertical="center" wrapText="0"/>
    </xf>
    <xf borderId="140" fillId="5" fontId="18" numFmtId="0" xfId="0" applyAlignment="1" applyBorder="1" applyFont="1">
      <alignment shrinkToFit="0" vertical="center" wrapText="0"/>
    </xf>
    <xf borderId="140" fillId="5" fontId="5" numFmtId="0" xfId="0" applyAlignment="1" applyBorder="1" applyFont="1">
      <alignment shrinkToFit="0" vertical="center" wrapText="0"/>
    </xf>
    <xf borderId="140" fillId="5" fontId="18" numFmtId="0" xfId="0" applyAlignment="1" applyBorder="1" applyFont="1">
      <alignment horizontal="center" shrinkToFit="0" vertical="center" wrapText="0"/>
    </xf>
    <xf borderId="138" fillId="5" fontId="23" numFmtId="0" xfId="0" applyAlignment="1" applyBorder="1" applyFont="1">
      <alignment shrinkToFit="0" vertical="center" wrapText="0"/>
    </xf>
    <xf borderId="141" fillId="8" fontId="25" numFmtId="0" xfId="0" applyAlignment="1" applyBorder="1" applyFont="1">
      <alignment horizontal="center" shrinkToFit="0" vertical="center" wrapText="1"/>
    </xf>
    <xf borderId="142" fillId="0" fontId="9" numFmtId="0" xfId="0" applyAlignment="1" applyBorder="1" applyFont="1">
      <alignment vertical="center"/>
    </xf>
    <xf borderId="51" fillId="8" fontId="25" numFmtId="0" xfId="0" applyAlignment="1" applyBorder="1" applyFont="1">
      <alignment horizontal="center" shrinkToFit="0" vertical="center" wrapText="0"/>
    </xf>
    <xf borderId="17" fillId="0" fontId="2" numFmtId="0" xfId="0" applyAlignment="1" applyBorder="1" applyFont="1">
      <alignment shrinkToFit="0" vertical="center" wrapText="0"/>
    </xf>
    <xf borderId="57" fillId="0" fontId="25" numFmtId="0" xfId="0" applyAlignment="1" applyBorder="1" applyFont="1">
      <alignment horizontal="left" shrinkToFit="0" vertical="center" wrapText="1"/>
    </xf>
    <xf borderId="7" fillId="10" fontId="41" numFmtId="164" xfId="0" applyAlignment="1" applyBorder="1" applyFill="1" applyFont="1" applyNumberFormat="1">
      <alignment horizontal="center" shrinkToFit="0" vertical="center" wrapText="0"/>
    </xf>
    <xf borderId="64" fillId="0" fontId="23" numFmtId="0" xfId="0" applyAlignment="1" applyBorder="1" applyFont="1">
      <alignment horizontal="center" shrinkToFit="0" vertical="center" wrapText="1"/>
    </xf>
    <xf borderId="40" fillId="10" fontId="41" numFmtId="164" xfId="0" applyAlignment="1" applyBorder="1" applyFont="1" applyNumberFormat="1">
      <alignment horizontal="center" shrinkToFit="0" vertical="center" wrapText="0"/>
    </xf>
    <xf borderId="64" fillId="0" fontId="23" numFmtId="0" xfId="0" applyAlignment="1" applyBorder="1" applyFont="1">
      <alignment horizontal="center" shrinkToFit="0" vertical="center" wrapText="0"/>
    </xf>
    <xf borderId="0" fillId="0" fontId="26" numFmtId="0" xfId="0" applyAlignment="1" applyFont="1">
      <alignment horizontal="right" shrinkToFit="0" textRotation="255" vertical="top" wrapText="0"/>
    </xf>
    <xf borderId="17" fillId="0" fontId="18" numFmtId="0" xfId="0" applyAlignment="1" applyBorder="1" applyFont="1">
      <alignment shrinkToFit="0" vertical="center" wrapText="0"/>
    </xf>
    <xf borderId="143" fillId="5" fontId="25" numFmtId="0" xfId="0" applyAlignment="1" applyBorder="1" applyFont="1">
      <alignment horizontal="left" shrinkToFit="0" vertical="center" wrapText="0"/>
    </xf>
    <xf borderId="144" fillId="0" fontId="9" numFmtId="0" xfId="0" applyAlignment="1" applyBorder="1" applyFont="1">
      <alignment vertical="center"/>
    </xf>
    <xf borderId="18" fillId="4" fontId="18" numFmtId="167" xfId="0" applyAlignment="1" applyBorder="1" applyFont="1" applyNumberFormat="1">
      <alignment shrinkToFit="0" vertical="center" wrapText="0"/>
    </xf>
    <xf borderId="145" fillId="5" fontId="25" numFmtId="0" xfId="0" applyAlignment="1" applyBorder="1" applyFont="1">
      <alignment shrinkToFit="0" vertical="center" wrapText="0"/>
    </xf>
    <xf borderId="1" fillId="4" fontId="18" numFmtId="167" xfId="0" applyAlignment="1" applyBorder="1" applyFont="1" applyNumberFormat="1">
      <alignment shrinkToFit="0" vertical="center" wrapText="0"/>
    </xf>
    <xf borderId="146" fillId="5" fontId="25" numFmtId="0" xfId="0" applyAlignment="1" applyBorder="1" applyFont="1">
      <alignment shrinkToFit="0" vertical="center" wrapText="0"/>
    </xf>
    <xf borderId="45" fillId="0" fontId="24" numFmtId="0" xfId="0" applyAlignment="1" applyBorder="1" applyFont="1">
      <alignment horizontal="center" shrinkToFit="0" textRotation="255" vertical="bottom" wrapText="0"/>
    </xf>
    <xf borderId="147" fillId="5" fontId="25" numFmtId="0" xfId="0" applyAlignment="1" applyBorder="1" applyFont="1">
      <alignment horizontal="left" shrinkToFit="0" vertical="center" wrapText="1"/>
    </xf>
    <xf borderId="92" fillId="4" fontId="18" numFmtId="167" xfId="0" applyAlignment="1" applyBorder="1" applyFont="1" applyNumberFormat="1">
      <alignment horizontal="right" shrinkToFit="0" vertical="center" wrapText="0"/>
    </xf>
    <xf borderId="148" fillId="5" fontId="25" numFmtId="0" xfId="0" applyAlignment="1" applyBorder="1" applyFont="1">
      <alignment horizontal="center" shrinkToFit="0" vertical="center" wrapText="0"/>
    </xf>
    <xf borderId="30" fillId="4" fontId="18" numFmtId="167" xfId="0" applyAlignment="1" applyBorder="1" applyFont="1" applyNumberFormat="1">
      <alignment horizontal="right" shrinkToFit="0" vertical="center" wrapText="0"/>
    </xf>
    <xf borderId="148" fillId="0" fontId="25" numFmtId="0" xfId="0" applyAlignment="1" applyBorder="1" applyFont="1">
      <alignment horizontal="center" shrinkToFit="0" vertical="center" wrapText="0"/>
    </xf>
    <xf borderId="149" fillId="9" fontId="28" numFmtId="0" xfId="0" applyAlignment="1" applyBorder="1" applyFont="1">
      <alignment horizontal="center" shrinkToFit="0" vertical="center" wrapText="0"/>
    </xf>
    <xf borderId="45" fillId="0" fontId="9" numFmtId="0" xfId="0" applyAlignment="1" applyBorder="1" applyFont="1">
      <alignment vertical="center"/>
    </xf>
    <xf borderId="150" fillId="0" fontId="9" numFmtId="0" xfId="0" applyAlignment="1" applyBorder="1" applyFont="1">
      <alignment vertical="center"/>
    </xf>
    <xf borderId="151" fillId="0" fontId="9" numFmtId="0" xfId="0" applyAlignment="1" applyBorder="1" applyFont="1">
      <alignment vertical="center"/>
    </xf>
    <xf borderId="152" fillId="0" fontId="9" numFmtId="0" xfId="0" applyAlignment="1" applyBorder="1" applyFont="1">
      <alignment vertical="center"/>
    </xf>
    <xf borderId="45" fillId="0" fontId="24" numFmtId="0" xfId="0" applyAlignment="1" applyBorder="1" applyFont="1">
      <alignment horizontal="center" shrinkToFit="0" textRotation="255" vertical="top" wrapText="0"/>
    </xf>
    <xf borderId="153" fillId="5" fontId="25" numFmtId="0" xfId="0" applyAlignment="1" applyBorder="1" applyFont="1">
      <alignment horizontal="left" shrinkToFit="0" vertical="center" wrapText="1"/>
    </xf>
    <xf borderId="154" fillId="0" fontId="9" numFmtId="0" xfId="0" applyAlignment="1" applyBorder="1" applyFont="1">
      <alignment vertical="center"/>
    </xf>
    <xf borderId="155" fillId="0" fontId="9" numFmtId="0" xfId="0" applyAlignment="1" applyBorder="1" applyFont="1">
      <alignment vertical="center"/>
    </xf>
    <xf borderId="156" fillId="5" fontId="18" numFmtId="168" xfId="0" applyAlignment="1" applyBorder="1" applyFont="1" applyNumberFormat="1">
      <alignment shrinkToFit="0" vertical="center" wrapText="0"/>
    </xf>
    <xf borderId="157" fillId="5" fontId="25" numFmtId="0" xfId="0" applyAlignment="1" applyBorder="1" applyFont="1">
      <alignment shrinkToFit="0" vertical="center" wrapText="0"/>
    </xf>
    <xf borderId="141" fillId="5" fontId="18" numFmtId="168" xfId="0" applyAlignment="1" applyBorder="1" applyFont="1" applyNumberFormat="1">
      <alignment shrinkToFit="0" vertical="center" wrapText="0"/>
    </xf>
    <xf borderId="158" fillId="5" fontId="25" numFmtId="0" xfId="0" applyAlignment="1" applyBorder="1" applyFont="1">
      <alignment shrinkToFit="0" vertical="center" wrapText="0"/>
    </xf>
    <xf borderId="143" fillId="5" fontId="25" numFmtId="0" xfId="0" applyAlignment="1" applyBorder="1" applyFont="1">
      <alignment horizontal="left" shrinkToFit="0" vertical="center" wrapText="1"/>
    </xf>
    <xf borderId="159" fillId="5" fontId="23" numFmtId="164" xfId="0" applyAlignment="1" applyBorder="1" applyFont="1" applyNumberFormat="1">
      <alignment horizontal="right" shrinkToFit="0" vertical="center" wrapText="0"/>
    </xf>
    <xf borderId="160" fillId="5" fontId="23" numFmtId="164" xfId="0" applyAlignment="1" applyBorder="1" applyFont="1" applyNumberFormat="1">
      <alignment shrinkToFit="1" vertical="center" wrapText="0"/>
    </xf>
    <xf borderId="161" fillId="5" fontId="23" numFmtId="164" xfId="0" applyAlignment="1" applyBorder="1" applyFont="1" applyNumberFormat="1">
      <alignment shrinkToFit="0" vertical="center" wrapText="0"/>
    </xf>
    <xf borderId="162" fillId="5" fontId="23" numFmtId="0" xfId="0" applyAlignment="1" applyBorder="1" applyFont="1">
      <alignment shrinkToFit="0" vertical="center" wrapText="0"/>
    </xf>
    <xf borderId="163" fillId="5" fontId="23" numFmtId="164" xfId="0" applyAlignment="1" applyBorder="1" applyFont="1" applyNumberFormat="1">
      <alignment horizontal="right" shrinkToFit="0" vertical="center" wrapText="0"/>
    </xf>
    <xf borderId="55" fillId="5" fontId="23" numFmtId="164" xfId="0" applyAlignment="1" applyBorder="1" applyFont="1" applyNumberFormat="1">
      <alignment shrinkToFit="1" vertical="center" wrapText="0"/>
    </xf>
    <xf borderId="54" fillId="5" fontId="23" numFmtId="164" xfId="0" applyAlignment="1" applyBorder="1" applyFont="1" applyNumberFormat="1">
      <alignment shrinkToFit="0" vertical="center" wrapText="0"/>
    </xf>
    <xf borderId="164" fillId="5" fontId="23" numFmtId="0" xfId="0" applyAlignment="1" applyBorder="1" applyFont="1">
      <alignment shrinkToFit="0" vertical="center" wrapText="0"/>
    </xf>
    <xf borderId="60" fillId="0" fontId="25" numFmtId="0" xfId="0" applyAlignment="1" applyBorder="1" applyFont="1">
      <alignment horizontal="left" shrinkToFit="0" vertical="center" wrapText="1"/>
    </xf>
    <xf borderId="72" fillId="0" fontId="2" numFmtId="0" xfId="0" applyAlignment="1" applyBorder="1" applyFont="1">
      <alignment horizontal="center" shrinkToFit="0" vertical="center" wrapText="0"/>
    </xf>
    <xf borderId="38" fillId="4" fontId="18" numFmtId="168" xfId="0" applyAlignment="1" applyBorder="1" applyFont="1" applyNumberFormat="1">
      <alignment shrinkToFit="0" vertical="center" wrapText="0"/>
    </xf>
    <xf borderId="165" fillId="5" fontId="25" numFmtId="0" xfId="0" applyAlignment="1" applyBorder="1" applyFont="1">
      <alignment shrinkToFit="0" vertical="center" wrapText="0"/>
    </xf>
    <xf borderId="51" fillId="4" fontId="18" numFmtId="168" xfId="0" applyAlignment="1" applyBorder="1" applyFont="1" applyNumberFormat="1">
      <alignment horizontal="right" shrinkToFit="0" vertical="center" wrapText="0"/>
    </xf>
    <xf borderId="166" fillId="5" fontId="25" numFmtId="0" xfId="0" applyAlignment="1" applyBorder="1" applyFont="1">
      <alignment shrinkToFit="0" vertical="center" wrapText="0"/>
    </xf>
    <xf borderId="1" fillId="0" fontId="25" numFmtId="0" xfId="0" applyAlignment="1" applyBorder="1" applyFont="1">
      <alignment horizontal="left" shrinkToFit="0" vertical="center" wrapText="1"/>
    </xf>
    <xf borderId="18" fillId="4" fontId="18" numFmtId="168" xfId="0" applyAlignment="1" applyBorder="1" applyFont="1" applyNumberFormat="1">
      <alignment shrinkToFit="0" vertical="center" wrapText="0"/>
    </xf>
    <xf borderId="164" fillId="5" fontId="25" numFmtId="0" xfId="0" applyAlignment="1" applyBorder="1" applyFont="1">
      <alignment shrinkToFit="0" vertical="center" wrapText="0"/>
    </xf>
    <xf borderId="66" fillId="0" fontId="19" numFmtId="0" xfId="0" applyAlignment="1" applyBorder="1" applyFont="1">
      <alignment shrinkToFit="0" vertical="center" wrapText="0"/>
    </xf>
    <xf borderId="167" fillId="9" fontId="17" numFmtId="0" xfId="0" applyAlignment="1" applyBorder="1" applyFont="1">
      <alignment horizontal="center" shrinkToFit="0" vertical="center" wrapText="0"/>
    </xf>
    <xf borderId="45" fillId="0" fontId="24" numFmtId="0" xfId="0" applyAlignment="1" applyBorder="1" applyFont="1">
      <alignment horizontal="right" shrinkToFit="0" textRotation="255" vertical="center" wrapText="0"/>
    </xf>
    <xf borderId="17" fillId="0" fontId="19" numFmtId="0" xfId="0" applyAlignment="1" applyBorder="1" applyFont="1">
      <alignment shrinkToFit="0" vertical="center" wrapText="0"/>
    </xf>
    <xf borderId="31" fillId="0" fontId="26" numFmtId="0" xfId="0" applyAlignment="1" applyBorder="1" applyFont="1">
      <alignment horizontal="left" shrinkToFit="0" vertical="center" wrapText="1"/>
    </xf>
    <xf borderId="0" fillId="0" fontId="18" numFmtId="167" xfId="0" applyAlignment="1" applyFont="1" applyNumberFormat="1">
      <alignment shrinkToFit="0" vertical="center" wrapText="0"/>
    </xf>
    <xf borderId="168" fillId="9" fontId="17" numFmtId="0" xfId="0" applyAlignment="1" applyBorder="1" applyFont="1">
      <alignment horizontal="center" shrinkToFit="0" vertical="center" wrapText="0"/>
    </xf>
    <xf borderId="45" fillId="0" fontId="24" numFmtId="0" xfId="0" applyAlignment="1" applyBorder="1" applyFont="1">
      <alignment horizontal="center" shrinkToFit="0" textRotation="255" vertical="center" wrapText="0"/>
    </xf>
    <xf borderId="0" fillId="0" fontId="25" numFmtId="169" xfId="0" applyAlignment="1" applyFont="1" applyNumberFormat="1">
      <alignment shrinkToFit="0" vertical="center" wrapText="0"/>
    </xf>
    <xf borderId="63" fillId="5" fontId="28" numFmtId="0" xfId="0" applyAlignment="1" applyBorder="1" applyFont="1">
      <alignment horizontal="left" shrinkToFit="0" vertical="center" wrapText="1"/>
    </xf>
    <xf borderId="0" fillId="0" fontId="28" numFmtId="0" xfId="0" applyAlignment="1" applyFont="1">
      <alignment shrinkToFit="0" vertical="center" wrapText="0"/>
    </xf>
    <xf borderId="147" fillId="0" fontId="26" numFmtId="0" xfId="0" applyAlignment="1" applyBorder="1" applyFont="1">
      <alignment horizontal="left" shrinkToFit="0" vertical="center" wrapText="1"/>
    </xf>
    <xf borderId="18" fillId="0" fontId="18" numFmtId="168" xfId="0" applyAlignment="1" applyBorder="1" applyFont="1" applyNumberFormat="1">
      <alignment horizontal="right" shrinkToFit="0" vertical="center" wrapText="0"/>
    </xf>
    <xf borderId="169" fillId="5" fontId="40" numFmtId="0" xfId="0" applyAlignment="1" applyBorder="1" applyFont="1">
      <alignment shrinkToFit="0" vertical="center" wrapText="0"/>
    </xf>
    <xf borderId="170" fillId="0" fontId="9" numFmtId="0" xfId="0" applyAlignment="1" applyBorder="1" applyFont="1">
      <alignment vertical="center"/>
    </xf>
    <xf borderId="72" fillId="0" fontId="9" numFmtId="0" xfId="0" applyAlignment="1" applyBorder="1" applyFont="1">
      <alignment vertical="center"/>
    </xf>
    <xf borderId="73" fillId="0" fontId="9" numFmtId="0" xfId="0" applyAlignment="1" applyBorder="1" applyFont="1">
      <alignment vertical="center"/>
    </xf>
    <xf borderId="31" fillId="0" fontId="5" numFmtId="0" xfId="0" applyAlignment="1" applyBorder="1" applyFont="1">
      <alignment horizontal="left" shrinkToFit="0" vertical="center" wrapText="0"/>
    </xf>
    <xf borderId="63" fillId="0" fontId="25" numFmtId="0" xfId="0" applyAlignment="1" applyBorder="1" applyFont="1">
      <alignment shrinkToFit="0" vertical="center" wrapText="0"/>
    </xf>
    <xf borderId="64" fillId="0" fontId="19" numFmtId="0" xfId="0" applyAlignment="1" applyBorder="1" applyFont="1">
      <alignment shrinkToFit="0" vertical="center" wrapText="0"/>
    </xf>
    <xf borderId="64" fillId="0" fontId="23" numFmtId="0" xfId="0" applyAlignment="1" applyBorder="1" applyFont="1">
      <alignment shrinkToFit="0" vertical="center" wrapText="0"/>
    </xf>
    <xf borderId="64" fillId="0" fontId="23" numFmtId="0" xfId="0" applyAlignment="1" applyBorder="1" applyFont="1">
      <alignment shrinkToFit="0" vertical="center" wrapText="1"/>
    </xf>
    <xf borderId="65" fillId="0" fontId="18" numFmtId="0" xfId="0" applyAlignment="1" applyBorder="1" applyFont="1">
      <alignment horizontal="center" shrinkToFit="0" vertical="center" wrapText="0"/>
    </xf>
    <xf borderId="54" fillId="5" fontId="24" numFmtId="170" xfId="0" applyAlignment="1" applyBorder="1" applyFont="1" applyNumberFormat="1">
      <alignment shrinkToFit="0" vertical="center" wrapText="0"/>
    </xf>
    <xf borderId="54" fillId="5" fontId="24" numFmtId="171" xfId="0" applyAlignment="1" applyBorder="1" applyFont="1" applyNumberFormat="1">
      <alignment shrinkToFit="0" vertical="center" wrapText="0"/>
    </xf>
    <xf borderId="54" fillId="4" fontId="42" numFmtId="0" xfId="0" applyAlignment="1" applyBorder="1" applyFont="1">
      <alignment shrinkToFit="0" vertical="center" wrapText="0"/>
    </xf>
    <xf borderId="66" fillId="0" fontId="18" numFmtId="0" xfId="0" applyAlignment="1" applyBorder="1" applyFont="1">
      <alignment horizontal="center" shrinkToFit="0" vertical="center" wrapText="0"/>
    </xf>
    <xf borderId="54" fillId="4" fontId="42" numFmtId="0" xfId="0" applyAlignment="1" applyBorder="1" applyFont="1">
      <alignment shrinkToFit="0" vertical="top" wrapText="0"/>
    </xf>
    <xf borderId="0" fillId="0" fontId="25" numFmtId="0" xfId="0" applyAlignment="1" applyFont="1">
      <alignment shrinkToFit="0" vertical="top" wrapText="0"/>
    </xf>
    <xf borderId="0" fillId="0" fontId="24" numFmtId="170" xfId="0" applyAlignment="1" applyFont="1" applyNumberFormat="1">
      <alignment shrinkToFit="0" vertical="center" wrapText="0"/>
    </xf>
    <xf borderId="60" fillId="0" fontId="5" numFmtId="0" xfId="0" applyAlignment="1" applyBorder="1" applyFont="1">
      <alignment horizontal="left" shrinkToFit="0" vertical="center" wrapText="0"/>
    </xf>
    <xf borderId="72" fillId="0" fontId="25" numFmtId="0" xfId="0" applyAlignment="1" applyBorder="1" applyFont="1">
      <alignment shrinkToFit="0" vertical="center" wrapText="0"/>
    </xf>
    <xf borderId="171" fillId="4" fontId="42" numFmtId="0" xfId="0" applyAlignment="1" applyBorder="1" applyFont="1">
      <alignment shrinkToFit="0" vertical="top" wrapText="0"/>
    </xf>
    <xf borderId="171" fillId="5" fontId="23" numFmtId="0" xfId="0" applyAlignment="1" applyBorder="1" applyFont="1">
      <alignment shrinkToFit="0" vertical="center" wrapText="0"/>
    </xf>
    <xf borderId="171" fillId="5" fontId="25" numFmtId="0" xfId="0" applyAlignment="1" applyBorder="1" applyFont="1">
      <alignment shrinkToFit="0" vertical="top" wrapText="0"/>
    </xf>
    <xf borderId="172" fillId="4" fontId="25" numFmtId="0" xfId="0" applyAlignment="1" applyBorder="1" applyFont="1">
      <alignment horizontal="left" shrinkToFit="1" vertical="center" wrapText="0"/>
    </xf>
    <xf borderId="173" fillId="0" fontId="9" numFmtId="0" xfId="0" applyAlignment="1" applyBorder="1" applyFont="1">
      <alignment vertical="center"/>
    </xf>
    <xf borderId="174" fillId="0" fontId="9" numFmtId="0" xfId="0" applyAlignment="1" applyBorder="1" applyFont="1">
      <alignment vertical="center"/>
    </xf>
    <xf borderId="1" fillId="0" fontId="25" numFmtId="0" xfId="0" applyAlignment="1" applyBorder="1" applyFont="1">
      <alignment horizontal="center" shrinkToFit="0" vertical="center" wrapText="1"/>
    </xf>
    <xf borderId="85" fillId="4" fontId="25" numFmtId="0" xfId="0" applyAlignment="1" applyBorder="1" applyFont="1">
      <alignment horizontal="center" shrinkToFit="0" vertical="center" wrapText="0"/>
    </xf>
    <xf borderId="45" fillId="0" fontId="19" numFmtId="0" xfId="0" applyAlignment="1" applyBorder="1" applyFont="1">
      <alignment shrinkToFit="0" vertical="center" wrapText="0"/>
    </xf>
    <xf borderId="30" fillId="0" fontId="25" numFmtId="0" xfId="0" applyAlignment="1" applyBorder="1" applyFont="1">
      <alignment horizontal="center" shrinkToFit="0" vertical="center" wrapText="1"/>
    </xf>
    <xf borderId="21" fillId="4" fontId="23" numFmtId="0" xfId="0" applyAlignment="1" applyBorder="1" applyFont="1">
      <alignment horizontal="left" shrinkToFit="1" vertical="center" wrapText="0"/>
    </xf>
    <xf borderId="18" fillId="0" fontId="25" numFmtId="0" xfId="0" applyAlignment="1" applyBorder="1" applyFont="1">
      <alignment horizontal="left" shrinkToFit="1" vertical="center" wrapText="0"/>
    </xf>
    <xf borderId="1" fillId="4" fontId="18" numFmtId="0" xfId="0" applyAlignment="1" applyBorder="1" applyFont="1">
      <alignment horizontal="left" shrinkToFit="1" vertical="center" wrapText="0"/>
    </xf>
    <xf borderId="175" fillId="4" fontId="43" numFmtId="0" xfId="0" applyAlignment="1" applyBorder="1" applyFont="1">
      <alignment shrinkToFit="0" vertical="center" wrapText="0"/>
    </xf>
    <xf borderId="89" fillId="4" fontId="43" numFmtId="0" xfId="0" applyAlignment="1" applyBorder="1" applyFont="1">
      <alignment shrinkToFit="0" vertical="center" wrapText="0"/>
    </xf>
    <xf borderId="89" fillId="4" fontId="44" numFmtId="0" xfId="0" applyAlignment="1" applyBorder="1" applyFont="1">
      <alignment shrinkToFit="0" vertical="center" wrapText="0"/>
    </xf>
    <xf borderId="6" fillId="0" fontId="25" numFmtId="0" xfId="0" applyAlignment="1" applyBorder="1" applyFont="1">
      <alignment horizontal="center" shrinkToFit="1" vertical="center" wrapText="0"/>
    </xf>
    <xf borderId="140" fillId="4" fontId="43" numFmtId="0" xfId="0" applyAlignment="1" applyBorder="1" applyFont="1">
      <alignment shrinkToFit="0" vertical="center" wrapText="0"/>
    </xf>
    <xf borderId="6" fillId="0" fontId="18" numFmtId="0" xfId="0" applyAlignment="1" applyBorder="1" applyFont="1">
      <alignment horizontal="right" shrinkToFit="0" vertical="center" wrapText="0"/>
    </xf>
    <xf borderId="90" fillId="4" fontId="18" numFmtId="0" xfId="0" applyAlignment="1" applyBorder="1" applyFont="1">
      <alignment horizontal="center" shrinkToFit="1" vertical="center" wrapText="0"/>
    </xf>
    <xf borderId="9" fillId="0" fontId="2" numFmtId="0" xfId="0" applyAlignment="1" applyBorder="1" applyFont="1">
      <alignment shrinkToFit="0" vertical="center" wrapText="0"/>
    </xf>
    <xf borderId="66" fillId="0" fontId="18" numFmtId="0" xfId="0" applyAlignment="1" applyBorder="1" applyFont="1">
      <alignment shrinkToFit="0" vertical="center" wrapText="0"/>
    </xf>
    <xf borderId="94" fillId="4" fontId="43" numFmtId="0" xfId="0" applyAlignment="1" applyBorder="1" applyFont="1">
      <alignment shrinkToFit="0" vertical="center" wrapText="0"/>
    </xf>
    <xf borderId="54" fillId="4" fontId="44" numFmtId="0" xfId="0" applyAlignment="1" applyBorder="1" applyFont="1">
      <alignment shrinkToFit="0" vertical="center" wrapText="0"/>
    </xf>
    <xf borderId="54" fillId="4" fontId="45" numFmtId="0" xfId="0" applyAlignment="1" applyBorder="1" applyFont="1">
      <alignment shrinkToFit="0" vertical="center" wrapText="0"/>
    </xf>
    <xf borderId="55" fillId="4" fontId="23" numFmtId="0" xfId="0" applyAlignment="1" applyBorder="1" applyFont="1">
      <alignment horizontal="center" shrinkToFit="1" vertical="center" wrapText="0"/>
    </xf>
    <xf borderId="66" fillId="0" fontId="23" numFmtId="0" xfId="0" applyAlignment="1" applyBorder="1" applyFont="1">
      <alignment shrinkToFit="0" vertical="center" wrapText="0"/>
    </xf>
    <xf borderId="45" fillId="0" fontId="25" numFmtId="0" xfId="0" applyAlignment="1" applyBorder="1" applyFont="1">
      <alignment horizontal="left" shrinkToFit="0" vertical="center" wrapText="1"/>
    </xf>
    <xf borderId="24" fillId="4" fontId="23" numFmtId="0" xfId="0" applyAlignment="1" applyBorder="1" applyFont="1">
      <alignment horizontal="left" shrinkToFit="1" vertical="center" wrapText="0"/>
    </xf>
    <xf borderId="176" fillId="0" fontId="18" numFmtId="0" xfId="0" applyAlignment="1" applyBorder="1" applyFont="1">
      <alignment horizontal="center" shrinkToFit="0" vertical="center" wrapText="0"/>
    </xf>
    <xf borderId="77" fillId="4" fontId="25" numFmtId="0" xfId="0" applyAlignment="1" applyBorder="1" applyFont="1">
      <alignment horizontal="center" shrinkToFit="0" vertical="center" wrapText="0"/>
    </xf>
    <xf borderId="97" fillId="4" fontId="45" numFmtId="0" xfId="0" applyAlignment="1" applyBorder="1" applyFont="1">
      <alignment horizontal="center" shrinkToFit="0" vertical="center" wrapText="0"/>
    </xf>
    <xf borderId="54" fillId="5" fontId="11" numFmtId="0" xfId="0" applyAlignment="1" applyBorder="1" applyFont="1">
      <alignment shrinkToFit="0" vertical="top" wrapText="0"/>
    </xf>
    <xf borderId="0" fillId="0" fontId="11" numFmtId="0" xfId="0" applyAlignment="1" applyFont="1">
      <alignment shrinkToFit="0" vertical="top" wrapText="0"/>
    </xf>
    <xf borderId="0" fillId="0" fontId="25" numFmtId="49" xfId="0" applyAlignment="1" applyFont="1" applyNumberFormat="1">
      <alignment horizontal="left" shrinkToFit="0" vertical="center" wrapText="0"/>
    </xf>
    <xf borderId="54" fillId="5" fontId="19" numFmtId="0" xfId="0" applyAlignment="1" applyBorder="1" applyFont="1">
      <alignment shrinkToFit="0" vertical="top" wrapText="0"/>
    </xf>
    <xf borderId="93" fillId="0" fontId="9" numFmtId="0" xfId="0" applyAlignment="1" applyBorder="1" applyFont="1">
      <alignment vertical="center"/>
    </xf>
    <xf borderId="177" fillId="4" fontId="44" numFmtId="0" xfId="0" applyAlignment="1" applyBorder="1" applyFont="1">
      <alignment horizontal="center" shrinkToFit="0" vertical="center" wrapText="1"/>
    </xf>
    <xf borderId="128" fillId="0" fontId="25" numFmtId="0" xfId="0" applyAlignment="1" applyBorder="1" applyFont="1">
      <alignment horizontal="left" shrinkToFit="0" vertical="center" wrapText="0"/>
    </xf>
    <xf borderId="178" fillId="4" fontId="44" numFmtId="0" xfId="0" applyAlignment="1" applyBorder="1" applyFont="1">
      <alignment horizontal="center" shrinkToFit="0" vertical="center" wrapText="1"/>
    </xf>
    <xf borderId="62" fillId="0" fontId="25" numFmtId="0" xfId="0" applyAlignment="1" applyBorder="1" applyFont="1">
      <alignment horizontal="left" shrinkToFit="0" vertical="center" wrapText="1"/>
    </xf>
    <xf borderId="147" fillId="0" fontId="25" numFmtId="0" xfId="0" applyAlignment="1" applyBorder="1" applyFont="1">
      <alignment horizontal="center" shrinkToFit="0" vertical="center" wrapText="1"/>
    </xf>
    <xf borderId="69" fillId="0" fontId="25" numFmtId="0" xfId="0" applyAlignment="1" applyBorder="1" applyFont="1">
      <alignment horizontal="left" shrinkToFit="0" vertical="center" wrapText="1"/>
    </xf>
    <xf borderId="176" fillId="0" fontId="9" numFmtId="0" xfId="0" applyAlignment="1" applyBorder="1" applyFont="1">
      <alignment vertical="center"/>
    </xf>
    <xf borderId="179" fillId="4" fontId="44" numFmtId="0" xfId="0" applyAlignment="1" applyBorder="1" applyFont="1">
      <alignment horizontal="center" shrinkToFit="0" vertical="center" wrapText="1"/>
    </xf>
    <xf borderId="136" fillId="0" fontId="25" numFmtId="0" xfId="0" applyAlignment="1" applyBorder="1" applyFont="1">
      <alignment shrinkToFit="0" vertical="center" wrapText="0"/>
    </xf>
    <xf borderId="136" fillId="0" fontId="19" numFmtId="0" xfId="0" applyAlignment="1" applyBorder="1" applyFont="1">
      <alignment shrinkToFit="0" vertical="center" wrapText="0"/>
    </xf>
    <xf borderId="136" fillId="0" fontId="23" numFmtId="0" xfId="0" applyAlignment="1" applyBorder="1" applyFont="1">
      <alignment shrinkToFit="0" vertical="center" wrapText="0"/>
    </xf>
    <xf borderId="180" fillId="4" fontId="25" numFmtId="0" xfId="0" applyAlignment="1" applyBorder="1" applyFont="1">
      <alignment horizontal="center" shrinkToFit="1" vertical="center" wrapText="0"/>
    </xf>
    <xf borderId="181" fillId="0" fontId="9" numFmtId="0" xfId="0" applyAlignment="1" applyBorder="1" applyFont="1">
      <alignment vertical="center"/>
    </xf>
    <xf borderId="136" fillId="0" fontId="23" numFmtId="0" xfId="0" applyAlignment="1" applyBorder="1" applyFont="1">
      <alignment shrinkToFit="0" vertical="center" wrapText="1"/>
    </xf>
    <xf borderId="182" fillId="5" fontId="23" numFmtId="0" xfId="0" applyAlignment="1" applyBorder="1" applyFont="1">
      <alignment shrinkToFit="0" vertical="center" wrapText="0"/>
    </xf>
    <xf borderId="182" fillId="5" fontId="23" numFmtId="0" xfId="0" applyAlignment="1" applyBorder="1" applyFont="1">
      <alignment shrinkToFit="0" vertical="center" wrapText="1"/>
    </xf>
    <xf borderId="183" fillId="5" fontId="23" numFmtId="0" xfId="0" applyAlignment="1" applyBorder="1" applyFont="1">
      <alignment shrinkToFit="0" vertical="center" wrapText="1"/>
    </xf>
    <xf borderId="0" fillId="0" fontId="25" numFmtId="0" xfId="0" applyAlignment="1" applyFont="1">
      <alignment horizontal="center" shrinkToFit="0" vertical="center" wrapText="1"/>
    </xf>
    <xf borderId="54" fillId="5" fontId="25" numFmtId="0" xfId="0" applyAlignment="1" applyBorder="1" applyFont="1">
      <alignment horizontal="center" shrinkToFit="0" vertical="center" wrapText="1"/>
    </xf>
    <xf borderId="0" fillId="0" fontId="23" numFmtId="0" xfId="0" applyAlignment="1" applyFont="1">
      <alignment horizontal="left" shrinkToFit="0" vertical="center" wrapText="1"/>
    </xf>
    <xf borderId="54" fillId="5" fontId="23" numFmtId="0" xfId="0" applyAlignment="1" applyBorder="1" applyFont="1">
      <alignment horizontal="left" shrinkToFit="0" vertical="center" wrapText="1"/>
    </xf>
    <xf borderId="139" fillId="5" fontId="25" numFmtId="0" xfId="0" applyAlignment="1" applyBorder="1" applyFont="1">
      <alignment shrinkToFit="0" vertical="center" wrapText="0"/>
    </xf>
    <xf borderId="28" fillId="0" fontId="2" numFmtId="0" xfId="0" applyAlignment="1" applyBorder="1" applyFont="1">
      <alignment shrinkToFit="0" vertical="center" wrapText="0"/>
    </xf>
    <xf borderId="82" fillId="5" fontId="25" numFmtId="0" xfId="0" applyAlignment="1" applyBorder="1" applyFont="1">
      <alignment shrinkToFit="0" vertical="center" wrapText="0"/>
    </xf>
    <xf borderId="0" fillId="0" fontId="23" numFmtId="0" xfId="0" applyAlignment="1" applyFont="1">
      <alignment horizontal="left" shrinkToFit="0" vertical="center" wrapText="0"/>
    </xf>
    <xf borderId="1" fillId="0" fontId="25" numFmtId="0" xfId="0" applyAlignment="1" applyBorder="1" applyFont="1">
      <alignment horizontal="left" shrinkToFit="0" vertical="center" wrapText="0"/>
    </xf>
    <xf borderId="30" fillId="8" fontId="26" numFmtId="0" xfId="0" applyAlignment="1" applyBorder="1" applyFont="1">
      <alignment horizontal="center" shrinkToFit="0" textRotation="255" vertical="center" wrapText="0"/>
    </xf>
    <xf borderId="7" fillId="7" fontId="18" numFmtId="168" xfId="0" applyAlignment="1" applyBorder="1" applyFont="1" applyNumberFormat="1">
      <alignment horizontal="center" shrinkToFit="1" vertical="center" wrapText="0"/>
    </xf>
    <xf borderId="30" fillId="0" fontId="2" numFmtId="0" xfId="0" applyAlignment="1" applyBorder="1" applyFont="1">
      <alignment shrinkToFit="0" vertical="center" wrapText="0"/>
    </xf>
    <xf borderId="28" fillId="0" fontId="23" numFmtId="0" xfId="0" applyAlignment="1" applyBorder="1" applyFont="1">
      <alignment shrinkToFit="1" vertical="center" wrapText="0"/>
    </xf>
    <xf borderId="28" fillId="0" fontId="23" numFmtId="2" xfId="0" applyAlignment="1" applyBorder="1" applyFont="1" applyNumberFormat="1">
      <alignment shrinkToFit="1" vertical="center" wrapText="0"/>
    </xf>
    <xf borderId="29" fillId="0" fontId="23" numFmtId="0" xfId="0" applyAlignment="1" applyBorder="1" applyFont="1">
      <alignment shrinkToFit="1" vertical="center" wrapText="0"/>
    </xf>
    <xf borderId="0" fillId="0" fontId="2" numFmtId="0" xfId="0" applyAlignment="1" applyFont="1">
      <alignment horizontal="center" shrinkToFit="0" vertical="center" wrapText="0"/>
    </xf>
    <xf borderId="147" fillId="0" fontId="2" numFmtId="0" xfId="0" applyAlignment="1" applyBorder="1" applyFont="1">
      <alignment shrinkToFit="0" vertical="center" wrapText="0"/>
    </xf>
    <xf borderId="123" fillId="0" fontId="25" numFmtId="0" xfId="0" applyAlignment="1" applyBorder="1" applyFont="1">
      <alignment horizontal="left" shrinkToFit="0" vertical="center" wrapText="1"/>
    </xf>
    <xf borderId="24" fillId="7" fontId="18" numFmtId="168" xfId="0" applyAlignment="1" applyBorder="1" applyFont="1" applyNumberFormat="1">
      <alignment horizontal="center" shrinkToFit="1" vertical="center" wrapText="0"/>
    </xf>
    <xf borderId="184" fillId="5" fontId="25" numFmtId="0" xfId="0" applyAlignment="1" applyBorder="1" applyFont="1">
      <alignment shrinkToFit="0" vertical="center" wrapText="0"/>
    </xf>
    <xf borderId="31" fillId="0" fontId="23" numFmtId="0" xfId="0" applyAlignment="1" applyBorder="1" applyFont="1">
      <alignment horizontal="right" shrinkToFit="1" vertical="center" wrapText="0"/>
    </xf>
    <xf borderId="2" fillId="0" fontId="25" numFmtId="2" xfId="0" applyAlignment="1" applyBorder="1" applyFont="1" applyNumberFormat="1">
      <alignment horizontal="center" shrinkToFit="1" vertical="center" wrapText="0"/>
    </xf>
    <xf borderId="0" fillId="0" fontId="23" numFmtId="0" xfId="0" applyAlignment="1" applyFont="1">
      <alignment shrinkToFit="1" vertical="center" wrapText="0"/>
    </xf>
    <xf borderId="35" fillId="0" fontId="23" numFmtId="0" xfId="0" applyAlignment="1" applyBorder="1" applyFont="1">
      <alignment shrinkToFit="1" vertical="center" wrapText="0"/>
    </xf>
    <xf borderId="0" fillId="0" fontId="23" numFmtId="0" xfId="0" applyAlignment="1" applyFont="1">
      <alignment horizontal="center" shrinkToFit="1" textRotation="255" vertical="center" wrapText="0"/>
    </xf>
    <xf borderId="60" fillId="0" fontId="25" numFmtId="0" xfId="0" applyAlignment="1" applyBorder="1" applyFont="1">
      <alignment shrinkToFit="0" vertical="center" wrapText="1"/>
    </xf>
    <xf borderId="185" fillId="0" fontId="24" numFmtId="0" xfId="0" applyAlignment="1" applyBorder="1" applyFont="1">
      <alignment shrinkToFit="0" vertical="center" wrapText="0"/>
    </xf>
    <xf borderId="77" fillId="5" fontId="25" numFmtId="168" xfId="0" applyAlignment="1" applyBorder="1" applyFont="1" applyNumberFormat="1">
      <alignment horizontal="center" shrinkToFit="1" vertical="center" wrapText="0"/>
    </xf>
    <xf borderId="97" fillId="5" fontId="46" numFmtId="168" xfId="0" applyAlignment="1" applyBorder="1" applyFont="1" applyNumberFormat="1">
      <alignment shrinkToFit="1" vertical="center" wrapText="0"/>
    </xf>
    <xf borderId="54" fillId="5" fontId="23" numFmtId="168" xfId="0" applyAlignment="1" applyBorder="1" applyFont="1" applyNumberFormat="1">
      <alignment shrinkToFit="1" vertical="center" wrapText="0"/>
    </xf>
    <xf borderId="60" fillId="0" fontId="46" numFmtId="168" xfId="0" applyAlignment="1" applyBorder="1" applyFont="1" applyNumberFormat="1">
      <alignment shrinkToFit="1" vertical="center" wrapText="0"/>
    </xf>
    <xf borderId="27" fillId="0" fontId="47" numFmtId="0" xfId="0" applyAlignment="1" applyBorder="1" applyFont="1">
      <alignment shrinkToFit="0" vertical="center" wrapText="0"/>
    </xf>
    <xf borderId="27" fillId="0" fontId="23" numFmtId="0" xfId="0" applyAlignment="1" applyBorder="1" applyFont="1">
      <alignment horizontal="right" shrinkToFit="1" vertical="center" wrapText="0"/>
    </xf>
    <xf borderId="27" fillId="0" fontId="23" numFmtId="2" xfId="0" applyAlignment="1" applyBorder="1" applyFont="1" applyNumberFormat="1">
      <alignment horizontal="center" shrinkToFit="1" vertical="center" wrapText="0"/>
    </xf>
    <xf borderId="61" fillId="0" fontId="23" numFmtId="0" xfId="0" applyAlignment="1" applyBorder="1" applyFont="1">
      <alignment shrinkToFit="1" vertical="center" wrapText="0"/>
    </xf>
    <xf borderId="30" fillId="8" fontId="26" numFmtId="0" xfId="0" applyAlignment="1" applyBorder="1" applyFont="1">
      <alignment horizontal="center" shrinkToFit="0" textRotation="255" vertical="center" wrapText="1"/>
    </xf>
    <xf borderId="30" fillId="0" fontId="25" numFmtId="0" xfId="0" applyAlignment="1" applyBorder="1" applyFont="1">
      <alignment shrinkToFit="0" vertical="center" wrapText="0"/>
    </xf>
    <xf borderId="84" fillId="5" fontId="23" numFmtId="0" xfId="0" applyAlignment="1" applyBorder="1" applyFont="1">
      <alignment shrinkToFit="1" vertical="center" wrapText="0"/>
    </xf>
    <xf borderId="184" fillId="5" fontId="23" numFmtId="0" xfId="0" applyAlignment="1" applyBorder="1" applyFont="1">
      <alignment shrinkToFit="1" vertical="center" wrapText="0"/>
    </xf>
    <xf borderId="40" fillId="0" fontId="24" numFmtId="0" xfId="0" applyAlignment="1" applyBorder="1" applyFont="1">
      <alignment shrinkToFit="0" vertical="center" wrapText="0"/>
    </xf>
    <xf borderId="85" fillId="5" fontId="25" numFmtId="168" xfId="0" applyAlignment="1" applyBorder="1" applyFont="1" applyNumberFormat="1">
      <alignment horizontal="center" shrinkToFit="1" vertical="center" wrapText="0"/>
    </xf>
    <xf borderId="88" fillId="5" fontId="46" numFmtId="168" xfId="0" applyAlignment="1" applyBorder="1" applyFont="1" applyNumberFormat="1">
      <alignment shrinkToFit="1" vertical="center" wrapText="0"/>
    </xf>
    <xf borderId="89" fillId="5" fontId="23" numFmtId="168" xfId="0" applyAlignment="1" applyBorder="1" applyFont="1" applyNumberFormat="1">
      <alignment shrinkToFit="1" vertical="center" wrapText="0"/>
    </xf>
    <xf borderId="64" fillId="0" fontId="28" numFmtId="0" xfId="0" applyAlignment="1" applyBorder="1" applyFont="1">
      <alignment shrinkToFit="0" vertical="center" wrapText="0"/>
    </xf>
    <xf borderId="0" fillId="0" fontId="23" numFmtId="0" xfId="0" applyAlignment="1" applyFont="1">
      <alignment horizontal="right" shrinkToFit="1" textRotation="255" vertical="center" wrapText="0"/>
    </xf>
    <xf borderId="0" fillId="0" fontId="25" numFmtId="0" xfId="0" applyAlignment="1" applyFont="1">
      <alignment horizontal="left" shrinkToFit="0" vertical="center" wrapText="1"/>
    </xf>
    <xf borderId="54" fillId="5" fontId="28" numFmtId="0" xfId="0" applyAlignment="1" applyBorder="1" applyFont="1">
      <alignment horizontal="left" shrinkToFit="0" vertical="center" wrapText="1"/>
    </xf>
    <xf borderId="7" fillId="0" fontId="48" numFmtId="0" xfId="0" applyAlignment="1" applyBorder="1" applyFont="1">
      <alignment shrinkToFit="0" vertical="center" wrapText="0"/>
    </xf>
    <xf borderId="85" fillId="7" fontId="18" numFmtId="0" xfId="0" applyAlignment="1" applyBorder="1" applyFont="1">
      <alignment horizontal="center" shrinkToFit="0" vertical="center" wrapText="0"/>
    </xf>
    <xf borderId="151" fillId="0" fontId="23" numFmtId="0" xfId="0" applyAlignment="1" applyBorder="1" applyFont="1">
      <alignment horizontal="center" shrinkToFit="1" vertical="center" wrapText="0"/>
    </xf>
    <xf borderId="89" fillId="7" fontId="49" numFmtId="0" xfId="0" applyAlignment="1" applyBorder="1" applyFont="1">
      <alignment shrinkToFit="0" vertical="center" wrapText="0"/>
    </xf>
    <xf borderId="27" fillId="0" fontId="25" numFmtId="0" xfId="0" applyAlignment="1" applyBorder="1" applyFont="1">
      <alignment horizontal="center" shrinkToFit="1" vertical="center" wrapText="0"/>
    </xf>
    <xf borderId="27" fillId="0" fontId="25" numFmtId="0" xfId="0" applyAlignment="1" applyBorder="1" applyFont="1">
      <alignment horizontal="center" shrinkToFit="0" vertical="center" wrapText="1"/>
    </xf>
    <xf borderId="64" fillId="0" fontId="18" numFmtId="0" xfId="0" applyAlignment="1" applyBorder="1" applyFont="1">
      <alignment shrinkToFit="0" vertical="center" wrapText="0"/>
    </xf>
    <xf borderId="65" fillId="0" fontId="18" numFmtId="0" xfId="0" applyAlignment="1" applyBorder="1" applyFont="1">
      <alignment shrinkToFit="0" vertical="center" wrapText="0"/>
    </xf>
    <xf borderId="18" fillId="0" fontId="25" numFmtId="0" xfId="0" applyAlignment="1" applyBorder="1" applyFont="1">
      <alignment horizontal="center" shrinkToFit="0" vertical="center" wrapText="1"/>
    </xf>
    <xf borderId="140" fillId="7" fontId="49" numFmtId="0" xfId="0" applyAlignment="1" applyBorder="1" applyFont="1">
      <alignment shrinkToFit="0" vertical="center" wrapText="0"/>
    </xf>
    <xf borderId="89" fillId="7" fontId="50" numFmtId="0" xfId="0" applyAlignment="1" applyBorder="1" applyFont="1">
      <alignment shrinkToFit="0" vertical="center" wrapText="0"/>
    </xf>
    <xf borderId="27" fillId="0" fontId="18" numFmtId="0" xfId="0" applyAlignment="1" applyBorder="1" applyFont="1">
      <alignment horizontal="right" shrinkToFit="0" vertical="center" wrapText="0"/>
    </xf>
    <xf borderId="90" fillId="7" fontId="18" numFmtId="0" xfId="0" applyAlignment="1" applyBorder="1" applyFont="1">
      <alignment horizontal="center" shrinkToFit="1" vertical="center" wrapText="0"/>
    </xf>
    <xf borderId="19" fillId="0" fontId="18" numFmtId="0" xfId="0" applyAlignment="1" applyBorder="1" applyFont="1">
      <alignment shrinkToFit="0" vertical="center" wrapText="0"/>
    </xf>
    <xf borderId="94" fillId="7" fontId="49" numFmtId="0" xfId="0" applyAlignment="1" applyBorder="1" applyFont="1">
      <alignment shrinkToFit="0" vertical="center" wrapText="0"/>
    </xf>
    <xf borderId="54" fillId="7" fontId="49" numFmtId="0" xfId="0" applyAlignment="1" applyBorder="1" applyFont="1">
      <alignment shrinkToFit="0" vertical="center" wrapText="0"/>
    </xf>
    <xf borderId="54" fillId="7" fontId="51" numFmtId="0" xfId="0" applyAlignment="1" applyBorder="1" applyFont="1">
      <alignment shrinkToFit="0" vertical="center" wrapText="0"/>
    </xf>
    <xf borderId="55" fillId="7" fontId="25" numFmtId="0" xfId="0" applyAlignment="1" applyBorder="1" applyFont="1">
      <alignment horizontal="center" shrinkToFit="1" vertical="center" wrapText="0"/>
    </xf>
    <xf borderId="24" fillId="7" fontId="23" numFmtId="0" xfId="0" applyAlignment="1" applyBorder="1" applyFont="1">
      <alignment horizontal="left" shrinkToFit="1" vertical="center" wrapText="0"/>
    </xf>
    <xf borderId="27" fillId="0" fontId="25" numFmtId="0" xfId="0" applyAlignment="1" applyBorder="1" applyFont="1">
      <alignment horizontal="left" shrinkToFit="0" vertical="center" wrapText="0"/>
    </xf>
    <xf borderId="77" fillId="7" fontId="25" numFmtId="0" xfId="0" applyAlignment="1" applyBorder="1" applyFont="1">
      <alignment horizontal="center" shrinkToFit="0" vertical="center" wrapText="0"/>
    </xf>
    <xf borderId="97" fillId="7" fontId="51" numFmtId="0" xfId="0" applyAlignment="1" applyBorder="1" applyFont="1">
      <alignment horizontal="center" shrinkToFit="0" vertical="center" wrapText="0"/>
    </xf>
    <xf borderId="54" fillId="5" fontId="52" numFmtId="0" xfId="0" applyAlignment="1" applyBorder="1" applyFont="1">
      <alignment shrinkToFit="0" vertical="center" wrapText="0"/>
    </xf>
    <xf borderId="0" fillId="0" fontId="23" numFmtId="49" xfId="0" applyAlignment="1" applyFont="1" applyNumberFormat="1">
      <alignment shrinkToFit="0" vertical="center" wrapText="0"/>
    </xf>
    <xf borderId="0" fillId="0" fontId="23" numFmtId="49" xfId="0" applyAlignment="1" applyFont="1" applyNumberFormat="1">
      <alignment horizontal="center" shrinkToFit="0" vertical="top" wrapText="0"/>
    </xf>
    <xf borderId="27" fillId="0" fontId="25" numFmtId="49" xfId="0" applyAlignment="1" applyBorder="1" applyFont="1" applyNumberFormat="1">
      <alignment horizontal="left" shrinkToFit="0" vertical="center" wrapText="1"/>
    </xf>
    <xf borderId="1" fillId="8" fontId="25" numFmtId="49" xfId="0" applyAlignment="1" applyBorder="1" applyFont="1" applyNumberFormat="1">
      <alignment horizontal="center" shrinkToFit="0" vertical="center" wrapText="1"/>
    </xf>
    <xf borderId="51" fillId="8" fontId="25" numFmtId="49" xfId="0" applyAlignment="1" applyBorder="1" applyFont="1" applyNumberFormat="1">
      <alignment horizontal="center" shrinkToFit="0" vertical="center" wrapText="1"/>
    </xf>
    <xf borderId="30" fillId="0" fontId="25" numFmtId="0" xfId="0" applyAlignment="1" applyBorder="1" applyFont="1">
      <alignment horizontal="left" shrinkToFit="0" vertical="center" wrapText="1"/>
    </xf>
    <xf borderId="177" fillId="6" fontId="53" numFmtId="0" xfId="0" applyAlignment="1" applyBorder="1" applyFont="1">
      <alignment horizontal="center" shrinkToFit="0" vertical="center" wrapText="1"/>
    </xf>
    <xf borderId="186" fillId="5" fontId="23" numFmtId="0" xfId="0" applyAlignment="1" applyBorder="1" applyFont="1">
      <alignment horizontal="left" shrinkToFit="0" vertical="center" wrapText="1"/>
    </xf>
    <xf borderId="178" fillId="6" fontId="53" numFmtId="0" xfId="0" applyAlignment="1" applyBorder="1" applyFont="1">
      <alignment horizontal="center" shrinkToFit="0" vertical="center" wrapText="1"/>
    </xf>
    <xf borderId="187" fillId="5" fontId="23" numFmtId="0" xfId="0" applyAlignment="1" applyBorder="1" applyFont="1">
      <alignment shrinkToFit="0" vertical="center" wrapText="1"/>
    </xf>
    <xf borderId="146" fillId="5" fontId="23" numFmtId="0" xfId="0" applyAlignment="1" applyBorder="1" applyFont="1">
      <alignment shrinkToFit="0" vertical="center" wrapText="1"/>
    </xf>
    <xf borderId="188" fillId="6" fontId="53" numFmtId="0" xfId="0" applyAlignment="1" applyBorder="1" applyFont="1">
      <alignment horizontal="center" shrinkToFit="0" vertical="center" wrapText="1"/>
    </xf>
    <xf borderId="189" fillId="5" fontId="23" numFmtId="0" xfId="0" applyAlignment="1" applyBorder="1" applyFont="1">
      <alignment shrinkToFit="0" vertical="center" wrapText="1"/>
    </xf>
    <xf borderId="121" fillId="0" fontId="9" numFmtId="0" xfId="0" applyAlignment="1" applyBorder="1" applyFont="1">
      <alignment vertical="center"/>
    </xf>
    <xf borderId="190" fillId="0" fontId="9" numFmtId="0" xfId="0" applyAlignment="1" applyBorder="1" applyFont="1">
      <alignment vertical="center"/>
    </xf>
    <xf borderId="191" fillId="5" fontId="23" numFmtId="0" xfId="0" applyAlignment="1" applyBorder="1" applyFont="1">
      <alignment shrinkToFit="0" vertical="center" wrapText="1"/>
    </xf>
    <xf borderId="192" fillId="6" fontId="53" numFmtId="0" xfId="0" applyAlignment="1" applyBorder="1" applyFont="1">
      <alignment horizontal="center" shrinkToFit="0" vertical="center" wrapText="1"/>
    </xf>
    <xf borderId="193" fillId="5" fontId="23" numFmtId="0" xfId="0" applyAlignment="1" applyBorder="1" applyFont="1">
      <alignment shrinkToFit="0" vertical="center" wrapText="1"/>
    </xf>
    <xf borderId="194" fillId="0" fontId="9" numFmtId="0" xfId="0" applyAlignment="1" applyBorder="1" applyFont="1">
      <alignment vertical="center"/>
    </xf>
    <xf borderId="195" fillId="5" fontId="23" numFmtId="0" xfId="0" applyAlignment="1" applyBorder="1" applyFont="1">
      <alignment shrinkToFit="0" vertical="center" wrapText="1"/>
    </xf>
    <xf borderId="159" fillId="6" fontId="53" numFmtId="0" xfId="0" applyAlignment="1" applyBorder="1" applyFont="1">
      <alignment horizontal="center" shrinkToFit="0" vertical="center" wrapText="1"/>
    </xf>
    <xf borderId="164" fillId="5" fontId="23" numFmtId="0" xfId="0" applyAlignment="1" applyBorder="1" applyFont="1">
      <alignment shrinkToFit="0" vertical="center" wrapText="1"/>
    </xf>
    <xf borderId="196" fillId="6" fontId="53" numFmtId="0" xfId="0" applyAlignment="1" applyBorder="1" applyFont="1">
      <alignment horizontal="center" shrinkToFit="0" vertical="center" wrapText="1"/>
    </xf>
    <xf borderId="189" fillId="5" fontId="23" numFmtId="0" xfId="0" applyAlignment="1" applyBorder="1" applyFont="1">
      <alignment horizontal="left" shrinkToFit="0" vertical="center" wrapText="1"/>
    </xf>
    <xf borderId="197" fillId="0" fontId="9" numFmtId="0" xfId="0" applyAlignment="1" applyBorder="1" applyFont="1">
      <alignment vertical="center"/>
    </xf>
    <xf borderId="169" fillId="5" fontId="23" numFmtId="0" xfId="0" applyAlignment="1" applyBorder="1" applyFont="1">
      <alignment shrinkToFit="0" vertical="center" wrapText="1"/>
    </xf>
    <xf borderId="193" fillId="5" fontId="23" numFmtId="0" xfId="0" applyAlignment="1" applyBorder="1" applyFont="1">
      <alignment horizontal="left" shrinkToFit="0" vertical="center" wrapText="1"/>
    </xf>
    <xf borderId="187" fillId="5" fontId="23" numFmtId="0" xfId="0" applyAlignment="1" applyBorder="1" applyFont="1">
      <alignment horizontal="left" shrinkToFit="0" vertical="center" wrapText="1"/>
    </xf>
    <xf borderId="158" fillId="5" fontId="23" numFmtId="0" xfId="0" applyAlignment="1" applyBorder="1" applyFont="1">
      <alignment shrinkToFit="0" vertical="center" wrapText="1"/>
    </xf>
    <xf borderId="198" fillId="0" fontId="9" numFmtId="0" xfId="0" applyAlignment="1" applyBorder="1" applyFont="1">
      <alignment vertical="center"/>
    </xf>
    <xf borderId="179" fillId="6" fontId="53" numFmtId="0" xfId="0" applyAlignment="1" applyBorder="1" applyFont="1">
      <alignment horizontal="center" shrinkToFit="0" vertical="center" wrapText="1"/>
    </xf>
    <xf borderId="180" fillId="5" fontId="23" numFmtId="0" xfId="0" applyAlignment="1" applyBorder="1" applyFont="1">
      <alignment horizontal="left" shrinkToFit="0" vertical="center" wrapText="1"/>
    </xf>
    <xf borderId="166" fillId="5" fontId="23" numFmtId="0" xfId="0" applyAlignment="1" applyBorder="1" applyFont="1">
      <alignment shrinkToFit="0" vertical="center" wrapText="1"/>
    </xf>
    <xf borderId="0" fillId="0" fontId="25" numFmtId="49" xfId="0" applyAlignment="1" applyFont="1" applyNumberFormat="1">
      <alignment horizontal="left" shrinkToFit="0" vertical="center" wrapText="1"/>
    </xf>
    <xf borderId="0" fillId="0" fontId="5" numFmtId="49" xfId="0" applyAlignment="1" applyFont="1" applyNumberFormat="1">
      <alignment shrinkToFit="0" vertical="center" wrapText="0"/>
    </xf>
    <xf borderId="0" fillId="0" fontId="34" numFmtId="0" xfId="0" applyAlignment="1" applyFont="1">
      <alignment shrinkToFit="0" vertical="center" wrapText="1"/>
    </xf>
    <xf borderId="38" fillId="8" fontId="21" numFmtId="0" xfId="0" applyAlignment="1" applyBorder="1" applyFont="1">
      <alignment horizontal="center" shrinkToFit="0" vertical="center" wrapText="1"/>
    </xf>
    <xf borderId="199" fillId="0" fontId="9" numFmtId="0" xfId="0" applyAlignment="1" applyBorder="1" applyFont="1">
      <alignment vertical="center"/>
    </xf>
    <xf borderId="67" fillId="9" fontId="28" numFmtId="0" xfId="0" applyAlignment="1" applyBorder="1" applyFont="1">
      <alignment shrinkToFit="0" vertical="center" wrapText="0"/>
    </xf>
    <xf borderId="177" fillId="6" fontId="54" numFmtId="0" xfId="0" applyAlignment="1" applyBorder="1" applyFont="1">
      <alignment shrinkToFit="0" vertical="center" wrapText="1"/>
    </xf>
    <xf borderId="200" fillId="5" fontId="25" numFmtId="0" xfId="0" applyAlignment="1" applyBorder="1" applyFont="1">
      <alignment shrinkToFit="0" vertical="center" wrapText="0"/>
    </xf>
    <xf borderId="200" fillId="5" fontId="5" numFmtId="0" xfId="0" applyAlignment="1" applyBorder="1" applyFont="1">
      <alignment shrinkToFit="0" vertical="center" wrapText="0"/>
    </xf>
    <xf borderId="201" fillId="5" fontId="5" numFmtId="0" xfId="0" applyAlignment="1" applyBorder="1" applyFont="1">
      <alignment shrinkToFit="0" vertical="center" wrapText="0"/>
    </xf>
    <xf borderId="202" fillId="0" fontId="25" numFmtId="0" xfId="0" applyAlignment="1" applyBorder="1" applyFont="1">
      <alignment horizontal="center" shrinkToFit="0" vertical="center" wrapText="0"/>
    </xf>
    <xf borderId="178" fillId="6" fontId="54" numFmtId="0" xfId="0" applyAlignment="1" applyBorder="1" applyFont="1">
      <alignment shrinkToFit="0" vertical="center" wrapText="1"/>
    </xf>
    <xf borderId="145" fillId="5" fontId="5" numFmtId="0" xfId="0" applyAlignment="1" applyBorder="1" applyFont="1">
      <alignment shrinkToFit="0" vertical="center" wrapText="0"/>
    </xf>
    <xf borderId="203" fillId="5" fontId="5" numFmtId="0" xfId="0" applyAlignment="1" applyBorder="1" applyFont="1">
      <alignment shrinkToFit="0" vertical="center" wrapText="0"/>
    </xf>
    <xf borderId="143" fillId="0" fontId="25" numFmtId="0" xfId="0" applyAlignment="1" applyBorder="1" applyFont="1">
      <alignment horizontal="center" shrinkToFit="0" vertical="center" wrapText="0"/>
    </xf>
    <xf borderId="187" fillId="5" fontId="25" numFmtId="0" xfId="0" applyAlignment="1" applyBorder="1" applyFont="1">
      <alignment horizontal="left" shrinkToFit="0" vertical="center" wrapText="1"/>
    </xf>
    <xf borderId="101" fillId="0" fontId="9" numFmtId="0" xfId="0" applyAlignment="1" applyBorder="1" applyFont="1">
      <alignment vertical="center"/>
    </xf>
    <xf borderId="187" fillId="5" fontId="25" numFmtId="0" xfId="0" applyAlignment="1" applyBorder="1" applyFont="1">
      <alignment shrinkToFit="0" vertical="center" wrapText="1"/>
    </xf>
    <xf borderId="143" fillId="0" fontId="25" numFmtId="0" xfId="0" applyAlignment="1" applyBorder="1" applyFont="1">
      <alignment horizontal="center" shrinkToFit="0" vertical="center" wrapText="1"/>
    </xf>
    <xf borderId="179" fillId="6" fontId="54" numFmtId="0" xfId="0" applyAlignment="1" applyBorder="1" applyFont="1">
      <alignment shrinkToFit="0" vertical="center" wrapText="1"/>
    </xf>
    <xf borderId="182" fillId="5" fontId="25" numFmtId="0" xfId="0" applyAlignment="1" applyBorder="1" applyFont="1">
      <alignment shrinkToFit="0" vertical="center" wrapText="0"/>
    </xf>
    <xf borderId="182" fillId="5" fontId="34" numFmtId="0" xfId="0" applyAlignment="1" applyBorder="1" applyFont="1">
      <alignment shrinkToFit="0" vertical="center" wrapText="1"/>
    </xf>
    <xf borderId="204" fillId="5" fontId="34" numFmtId="0" xfId="0" applyAlignment="1" applyBorder="1" applyFont="1">
      <alignment shrinkToFit="0" vertical="center" wrapText="1"/>
    </xf>
    <xf borderId="205" fillId="0" fontId="25" numFmtId="0" xfId="0" applyAlignment="1" applyBorder="1" applyFont="1">
      <alignment horizontal="center" shrinkToFit="0" vertical="center" wrapText="0"/>
    </xf>
    <xf borderId="0" fillId="0" fontId="23" numFmtId="0" xfId="0" applyAlignment="1" applyFont="1">
      <alignment horizontal="left" shrinkToFit="0" vertical="top" wrapText="0"/>
    </xf>
    <xf borderId="0" fillId="0" fontId="23" numFmtId="0" xfId="0" applyAlignment="1" applyFont="1">
      <alignment horizontal="right" shrinkToFit="0" vertical="top" wrapText="1"/>
    </xf>
    <xf borderId="63" fillId="0" fontId="34" numFmtId="0" xfId="0" applyAlignment="1" applyBorder="1" applyFont="1">
      <alignment shrinkToFit="0" vertical="center" wrapText="1"/>
    </xf>
    <xf borderId="64" fillId="0" fontId="34" numFmtId="0" xfId="0" applyAlignment="1" applyBorder="1" applyFont="1">
      <alignment shrinkToFit="0" vertical="center" wrapText="1"/>
    </xf>
    <xf borderId="65" fillId="0" fontId="34" numFmtId="0" xfId="0" applyAlignment="1" applyBorder="1" applyFont="1">
      <alignment shrinkToFit="0" vertical="center" wrapText="1"/>
    </xf>
    <xf borderId="45" fillId="0" fontId="34" numFmtId="0" xfId="0" applyAlignment="1" applyBorder="1" applyFont="1">
      <alignment shrinkToFit="0" vertical="center" wrapText="1"/>
    </xf>
    <xf borderId="0" fillId="0" fontId="34" numFmtId="0" xfId="0" applyAlignment="1" applyFont="1">
      <alignment horizontal="left" shrinkToFit="0" vertical="center" wrapText="1"/>
    </xf>
    <xf borderId="66" fillId="0" fontId="34" numFmtId="0" xfId="0" applyAlignment="1" applyBorder="1" applyFont="1">
      <alignment shrinkToFit="0" vertical="center" wrapText="1"/>
    </xf>
    <xf borderId="45" fillId="0" fontId="34" numFmtId="0" xfId="0" applyAlignment="1" applyBorder="1" applyFont="1">
      <alignment shrinkToFit="0" vertical="center" wrapText="0"/>
    </xf>
    <xf borderId="0" fillId="0" fontId="34" numFmtId="0" xfId="0" applyAlignment="1" applyFont="1">
      <alignment shrinkToFit="0" vertical="center" wrapText="0"/>
    </xf>
    <xf borderId="55" fillId="6" fontId="34" numFmtId="0" xfId="0" applyAlignment="1" applyBorder="1" applyFont="1">
      <alignment horizontal="center" shrinkToFit="0" vertical="center" wrapText="0"/>
    </xf>
    <xf borderId="0" fillId="0" fontId="34" numFmtId="0" xfId="0" applyAlignment="1" applyFont="1">
      <alignment horizontal="center" shrinkToFit="0" vertical="center" wrapText="0"/>
    </xf>
    <xf borderId="0" fillId="0" fontId="34" numFmtId="0" xfId="0" applyAlignment="1" applyFont="1">
      <alignment shrinkToFit="1" vertical="center" wrapText="0"/>
    </xf>
    <xf borderId="0" fillId="0" fontId="34" numFmtId="0" xfId="0" applyAlignment="1" applyFont="1">
      <alignment horizontal="center" shrinkToFit="0" vertical="center" wrapText="1"/>
    </xf>
    <xf borderId="0" fillId="0" fontId="21" numFmtId="0" xfId="0" applyAlignment="1" applyFont="1">
      <alignment horizontal="center" shrinkToFit="0" vertical="center" wrapText="0"/>
    </xf>
    <xf borderId="55" fillId="6" fontId="34" numFmtId="0" xfId="0" applyAlignment="1" applyBorder="1" applyFont="1">
      <alignment shrinkToFit="1" vertical="center" wrapText="0"/>
    </xf>
    <xf borderId="0" fillId="0" fontId="21" numFmtId="0" xfId="0" applyAlignment="1" applyFont="1">
      <alignment horizontal="center" shrinkToFit="1" vertical="center" wrapText="0"/>
    </xf>
    <xf borderId="72" fillId="0" fontId="27" numFmtId="0" xfId="0" applyAlignment="1" applyBorder="1" applyFont="1">
      <alignment shrinkToFit="0" vertical="center" wrapText="0"/>
    </xf>
    <xf borderId="32" fillId="0" fontId="19" numFmtId="0" xfId="0" applyAlignment="1" applyBorder="1" applyFont="1">
      <alignment shrinkToFit="0" vertical="center" wrapText="0"/>
    </xf>
    <xf borderId="32" fillId="0" fontId="27" numFmtId="0" xfId="0" applyAlignment="1" applyBorder="1" applyFont="1">
      <alignment shrinkToFit="0" vertical="center" wrapText="0"/>
    </xf>
    <xf borderId="32" fillId="0" fontId="27" numFmtId="0" xfId="0" applyAlignment="1" applyBorder="1" applyFont="1">
      <alignment horizontal="center" shrinkToFit="0" vertical="center" wrapText="0"/>
    </xf>
    <xf borderId="32" fillId="0" fontId="55" numFmtId="0" xfId="0" applyAlignment="1" applyBorder="1" applyFont="1">
      <alignment shrinkToFit="1" vertical="center" wrapText="0"/>
    </xf>
    <xf borderId="32" fillId="0" fontId="19" numFmtId="0" xfId="0" applyAlignment="1" applyBorder="1" applyFont="1">
      <alignment horizontal="center" shrinkToFit="0" vertical="center" wrapText="0"/>
    </xf>
    <xf borderId="73" fillId="0" fontId="19" numFmtId="0" xfId="0" applyAlignment="1" applyBorder="1" applyFont="1">
      <alignment shrinkToFit="0" vertical="center" wrapText="0"/>
    </xf>
    <xf borderId="0" fillId="0" fontId="27" numFmtId="0" xfId="0" applyAlignment="1" applyFont="1">
      <alignment shrinkToFit="0" vertical="center" wrapText="0"/>
    </xf>
    <xf borderId="0" fillId="0" fontId="27" numFmtId="0" xfId="0" applyAlignment="1" applyFont="1">
      <alignment horizontal="center" shrinkToFit="0" vertical="center" wrapText="0"/>
    </xf>
    <xf borderId="0" fillId="0" fontId="55" numFmtId="0" xfId="0" applyAlignment="1" applyFont="1">
      <alignment shrinkToFit="1" vertical="center" wrapText="0"/>
    </xf>
    <xf borderId="0" fillId="0" fontId="19" numFmtId="0" xfId="0" applyAlignment="1" applyFont="1">
      <alignment horizontal="center" shrinkToFit="0" vertical="center" wrapText="0"/>
    </xf>
    <xf borderId="0" fillId="0" fontId="56" numFmtId="0" xfId="0" applyAlignment="1" applyFont="1">
      <alignment shrinkToFit="0" vertical="center" wrapText="0"/>
    </xf>
    <xf borderId="1" fillId="8" fontId="19" numFmtId="0" xfId="0" applyAlignment="1" applyBorder="1" applyFont="1">
      <alignment horizontal="center" shrinkToFit="0" vertical="center" wrapText="0"/>
    </xf>
    <xf borderId="98" fillId="0" fontId="26" numFmtId="0" xfId="0" applyAlignment="1" applyBorder="1" applyFont="1">
      <alignment horizontal="center" shrinkToFit="0" vertical="center" wrapText="0"/>
    </xf>
    <xf borderId="206" fillId="0" fontId="26" numFmtId="0" xfId="0" applyAlignment="1" applyBorder="1" applyFont="1">
      <alignment horizontal="left" shrinkToFit="0" vertical="center" wrapText="0"/>
    </xf>
    <xf borderId="46" fillId="9" fontId="27" numFmtId="0" xfId="0" applyAlignment="1" applyBorder="1" applyFont="1">
      <alignment horizontal="center" shrinkToFit="0" vertical="center" wrapText="0"/>
    </xf>
    <xf borderId="132" fillId="0" fontId="26" numFmtId="0" xfId="0" applyAlignment="1" applyBorder="1" applyFont="1">
      <alignment horizontal="left" shrinkToFit="0" vertical="center" wrapText="0"/>
    </xf>
    <xf borderId="207" fillId="0" fontId="26" numFmtId="0" xfId="0" applyAlignment="1" applyBorder="1" applyFont="1">
      <alignment horizontal="center" shrinkToFit="0" vertical="center" wrapText="0"/>
    </xf>
    <xf borderId="102" fillId="0" fontId="26" numFmtId="0" xfId="0" applyAlignment="1" applyBorder="1" applyFont="1">
      <alignment horizontal="left" shrinkToFit="0" vertical="center" wrapText="0"/>
    </xf>
    <xf borderId="103" fillId="0" fontId="9" numFmtId="0" xfId="0" applyAlignment="1" applyBorder="1" applyFont="1">
      <alignment vertical="center"/>
    </xf>
    <xf borderId="208" fillId="0" fontId="26" numFmtId="0" xfId="0" applyAlignment="1" applyBorder="1" applyFont="1">
      <alignment horizontal="center" shrinkToFit="0" vertical="center" wrapText="0"/>
    </xf>
    <xf borderId="58" fillId="0" fontId="26" numFmtId="0" xfId="0" applyAlignment="1" applyBorder="1" applyFont="1">
      <alignment horizontal="left" shrinkToFit="0" vertical="center" wrapText="0"/>
    </xf>
    <xf borderId="112" fillId="0" fontId="26" numFmtId="0" xfId="0" applyAlignment="1" applyBorder="1" applyFont="1">
      <alignment horizontal="center" shrinkToFit="0" vertical="center" wrapText="0"/>
    </xf>
    <xf borderId="69" fillId="0" fontId="26" numFmtId="0" xfId="0" applyAlignment="1" applyBorder="1" applyFont="1">
      <alignment horizontal="left" shrinkToFit="0" vertical="center" wrapText="0"/>
    </xf>
    <xf borderId="69" fillId="0" fontId="26" numFmtId="0" xfId="0" applyAlignment="1" applyBorder="1" applyFont="1">
      <alignment horizontal="left" shrinkToFit="0" vertical="center" wrapText="1"/>
    </xf>
    <xf borderId="209" fillId="0" fontId="9" numFmtId="0" xfId="0" applyAlignment="1" applyBorder="1" applyFont="1">
      <alignment vertical="center"/>
    </xf>
    <xf borderId="121" fillId="0" fontId="26" numFmtId="0" xfId="0" applyAlignment="1" applyBorder="1" applyFont="1">
      <alignment horizontal="left" shrinkToFit="0" vertical="center" wrapText="1"/>
    </xf>
    <xf borderId="107" fillId="0" fontId="26" numFmtId="0" xfId="0" applyAlignment="1" applyBorder="1" applyFont="1">
      <alignment horizontal="center" shrinkToFit="0" vertical="center" wrapText="0"/>
    </xf>
    <xf borderId="121" fillId="0" fontId="26" numFmtId="0" xfId="0" applyAlignment="1" applyBorder="1" applyFont="1">
      <alignment horizontal="left" shrinkToFit="0" vertical="center" wrapText="0"/>
    </xf>
    <xf borderId="58" fillId="0" fontId="26" numFmtId="0" xfId="0" applyAlignment="1" applyBorder="1" applyFont="1">
      <alignment shrinkToFit="0" vertical="center" wrapText="1"/>
    </xf>
    <xf borderId="69" fillId="0" fontId="26" numFmtId="0" xfId="0" applyAlignment="1" applyBorder="1" applyFont="1">
      <alignment shrinkToFit="0" vertical="center" wrapText="1"/>
    </xf>
    <xf borderId="209" fillId="0" fontId="26" numFmtId="0" xfId="0" applyAlignment="1" applyBorder="1" applyFont="1">
      <alignment horizontal="center" shrinkToFit="0" vertical="center" wrapText="0"/>
    </xf>
    <xf borderId="121" fillId="0" fontId="26" numFmtId="0" xfId="0" applyAlignment="1" applyBorder="1" applyFont="1">
      <alignment shrinkToFit="0" vertical="center" wrapText="0"/>
    </xf>
    <xf borderId="210" fillId="0" fontId="2" numFmtId="0" xfId="0" applyAlignment="1" applyBorder="1" applyFont="1">
      <alignment shrinkToFit="0" vertical="center" wrapText="0"/>
    </xf>
    <xf borderId="0" fillId="0" fontId="4" numFmtId="170" xfId="0" applyAlignment="1" applyFont="1" applyNumberFormat="1">
      <alignment shrinkToFit="0" vertical="center" wrapText="0"/>
    </xf>
    <xf borderId="1" fillId="0" fontId="4" numFmtId="0" xfId="0" applyAlignment="1" applyBorder="1" applyFont="1">
      <alignment horizontal="center" shrinkToFit="0" vertical="center" wrapText="0"/>
    </xf>
    <xf borderId="2" fillId="0" fontId="4" numFmtId="0" xfId="0" applyAlignment="1" applyBorder="1" applyFont="1">
      <alignment shrinkToFit="0" vertical="center" wrapText="0"/>
    </xf>
    <xf borderId="0" fillId="0" fontId="5" numFmtId="0" xfId="0" applyAlignment="1" applyFont="1">
      <alignment horizontal="center" shrinkToFit="0" vertical="center" wrapText="0"/>
    </xf>
    <xf borderId="0" fillId="0" fontId="4" numFmtId="0" xfId="0" applyAlignment="1" applyFont="1">
      <alignment horizontal="center" shrinkToFit="0" vertical="center" wrapText="0"/>
    </xf>
    <xf borderId="0" fillId="0" fontId="4" numFmtId="0" xfId="0" applyAlignment="1" applyFont="1">
      <alignment horizontal="left" shrinkToFit="0" vertical="center" wrapText="0"/>
    </xf>
    <xf borderId="1" fillId="0" fontId="4" numFmtId="0" xfId="0" applyAlignment="1" applyBorder="1" applyFont="1">
      <alignment shrinkToFit="0" vertical="center" wrapText="0"/>
    </xf>
    <xf borderId="67" fillId="0" fontId="4" numFmtId="170" xfId="0" applyAlignment="1" applyBorder="1" applyFont="1" applyNumberFormat="1">
      <alignment shrinkToFit="0" vertical="center" wrapText="0"/>
    </xf>
    <xf borderId="27" fillId="0" fontId="5" numFmtId="0" xfId="0" applyAlignment="1" applyBorder="1" applyFont="1">
      <alignment shrinkToFit="0" vertical="center" wrapText="0"/>
    </xf>
    <xf borderId="0" fillId="0" fontId="5" numFmtId="0" xfId="0" applyAlignment="1" applyFont="1">
      <alignment horizontal="right" shrinkToFit="0" vertical="center" wrapText="0"/>
    </xf>
    <xf borderId="5" fillId="5" fontId="5" numFmtId="0" xfId="0" applyAlignment="1" applyBorder="1" applyFont="1">
      <alignment horizontal="center" shrinkToFit="0" textRotation="255" vertical="center" wrapText="1"/>
    </xf>
    <xf borderId="30" fillId="5" fontId="4" numFmtId="0" xfId="0" applyAlignment="1" applyBorder="1" applyFont="1">
      <alignment horizontal="center" shrinkToFit="1" vertical="center" wrapText="0"/>
    </xf>
    <xf borderId="5" fillId="5" fontId="4" numFmtId="0" xfId="0" applyAlignment="1" applyBorder="1" applyFont="1">
      <alignment horizontal="center" shrinkToFit="1" vertical="center" wrapText="0"/>
    </xf>
    <xf borderId="30" fillId="0" fontId="5" numFmtId="0" xfId="0" applyAlignment="1" applyBorder="1" applyFont="1">
      <alignment shrinkToFit="0" vertical="center" wrapText="0"/>
    </xf>
    <xf borderId="84" fillId="5" fontId="4" numFmtId="0" xfId="0" applyAlignment="1" applyBorder="1" applyFont="1">
      <alignment shrinkToFit="1" vertical="center" wrapText="0"/>
    </xf>
    <xf borderId="211" fillId="5" fontId="4" numFmtId="0" xfId="0" applyAlignment="1" applyBorder="1" applyFont="1">
      <alignment horizontal="center" shrinkToFit="1" vertical="center" wrapText="0"/>
    </xf>
    <xf borderId="5" fillId="5" fontId="4" numFmtId="0" xfId="0" applyAlignment="1" applyBorder="1" applyFont="1">
      <alignment horizontal="center" shrinkToFit="0" vertical="center" wrapText="1"/>
    </xf>
    <xf borderId="212" fillId="5" fontId="4" numFmtId="0" xfId="0" applyAlignment="1" applyBorder="1" applyFont="1">
      <alignment horizontal="center" shrinkToFit="0" vertical="center" wrapText="1"/>
    </xf>
    <xf borderId="87" fillId="3" fontId="4" numFmtId="0" xfId="0" applyAlignment="1" applyBorder="1" applyFont="1">
      <alignment shrinkToFit="0" vertical="center" wrapText="0"/>
    </xf>
    <xf borderId="88" fillId="3" fontId="4" numFmtId="0" xfId="0" applyAlignment="1" applyBorder="1" applyFont="1">
      <alignment shrinkToFit="0" vertical="center" wrapText="0"/>
    </xf>
    <xf borderId="213" fillId="3" fontId="4" numFmtId="0" xfId="0" applyAlignment="1" applyBorder="1" applyFont="1">
      <alignment shrinkToFit="0" vertical="center" wrapText="0"/>
    </xf>
    <xf borderId="214" fillId="5" fontId="4" numFmtId="0" xfId="0" applyAlignment="1" applyBorder="1" applyFont="1">
      <alignment shrinkToFit="1" vertical="center" wrapText="0"/>
    </xf>
    <xf borderId="215" fillId="5" fontId="4" numFmtId="0" xfId="0" applyAlignment="1" applyBorder="1" applyFont="1">
      <alignment shrinkToFit="1" vertical="center" wrapText="0"/>
    </xf>
    <xf borderId="216" fillId="0" fontId="9" numFmtId="0" xfId="0" applyAlignment="1" applyBorder="1" applyFont="1">
      <alignment vertical="center"/>
    </xf>
    <xf borderId="217" fillId="0" fontId="9" numFmtId="0" xfId="0" applyAlignment="1" applyBorder="1" applyFont="1">
      <alignment vertical="center"/>
    </xf>
    <xf borderId="218" fillId="5" fontId="4" numFmtId="0" xfId="0" applyAlignment="1" applyBorder="1" applyFont="1">
      <alignment horizontal="center" shrinkToFit="0" vertical="center" wrapText="1"/>
    </xf>
    <xf borderId="219" fillId="5" fontId="4" numFmtId="0" xfId="0" applyAlignment="1" applyBorder="1" applyFont="1">
      <alignment horizontal="center" shrinkToFit="0" vertical="center" wrapText="1"/>
    </xf>
    <xf borderId="220" fillId="5" fontId="4" numFmtId="0" xfId="0" applyAlignment="1" applyBorder="1" applyFont="1">
      <alignment horizontal="center" shrinkToFit="0" vertical="center" wrapText="1"/>
    </xf>
    <xf borderId="30" fillId="5" fontId="4" numFmtId="0" xfId="0" applyAlignment="1" applyBorder="1" applyFont="1">
      <alignment horizontal="center" shrinkToFit="0" vertical="center" wrapText="1"/>
    </xf>
    <xf borderId="221" fillId="5" fontId="4" numFmtId="0" xfId="0" applyAlignment="1" applyBorder="1" applyFont="1">
      <alignment horizontal="center" shrinkToFit="0" vertical="center" wrapText="1"/>
    </xf>
    <xf borderId="222" fillId="0" fontId="9" numFmtId="0" xfId="0" applyAlignment="1" applyBorder="1" applyFont="1">
      <alignment vertical="center"/>
    </xf>
    <xf borderId="223" fillId="0" fontId="9" numFmtId="0" xfId="0" applyAlignment="1" applyBorder="1" applyFont="1">
      <alignment vertical="center"/>
    </xf>
    <xf borderId="224" fillId="0" fontId="9" numFmtId="0" xfId="0" applyAlignment="1" applyBorder="1" applyFont="1">
      <alignment vertical="center"/>
    </xf>
    <xf borderId="225" fillId="0" fontId="9" numFmtId="0" xfId="0" applyAlignment="1" applyBorder="1" applyFont="1">
      <alignment vertical="center"/>
    </xf>
    <xf borderId="226" fillId="5" fontId="4" numFmtId="0" xfId="0" applyAlignment="1" applyBorder="1" applyFont="1">
      <alignment horizontal="center" shrinkToFit="1" vertical="center" wrapText="0"/>
    </xf>
    <xf borderId="227" fillId="0" fontId="9" numFmtId="0" xfId="0" applyAlignment="1" applyBorder="1" applyFont="1">
      <alignment vertical="center"/>
    </xf>
    <xf borderId="228" fillId="0" fontId="9" numFmtId="0" xfId="0" applyAlignment="1" applyBorder="1" applyFont="1">
      <alignment vertical="center"/>
    </xf>
    <xf borderId="229" fillId="0" fontId="9" numFmtId="0" xfId="0" applyAlignment="1" applyBorder="1" applyFont="1">
      <alignment vertical="center"/>
    </xf>
    <xf borderId="230" fillId="0" fontId="9" numFmtId="0" xfId="0" applyAlignment="1" applyBorder="1" applyFont="1">
      <alignment vertical="center"/>
    </xf>
    <xf borderId="231" fillId="5" fontId="5" numFmtId="0" xfId="0" applyAlignment="1" applyBorder="1" applyFont="1">
      <alignment horizontal="center" shrinkToFit="0" textRotation="255" vertical="center" wrapText="1"/>
    </xf>
    <xf borderId="214" fillId="5" fontId="4" numFmtId="0" xfId="0" applyAlignment="1" applyBorder="1" applyFont="1">
      <alignment horizontal="center" shrinkToFit="1" vertical="center" wrapText="0"/>
    </xf>
    <xf borderId="89" fillId="5" fontId="4" numFmtId="0" xfId="0" applyAlignment="1" applyBorder="1" applyFont="1">
      <alignment horizontal="center" shrinkToFit="1" vertical="center" wrapText="0"/>
    </xf>
    <xf borderId="215" fillId="5" fontId="4" numFmtId="0" xfId="0" applyAlignment="1" applyBorder="1" applyFont="1">
      <alignment horizontal="center" shrinkToFit="1" vertical="center" wrapText="0"/>
    </xf>
    <xf borderId="231" fillId="5" fontId="4" numFmtId="0" xfId="0" applyAlignment="1" applyBorder="1" applyFont="1">
      <alignment horizontal="center" shrinkToFit="1" vertical="center" wrapText="0"/>
    </xf>
    <xf borderId="231" fillId="5" fontId="4" numFmtId="0" xfId="0" applyAlignment="1" applyBorder="1" applyFont="1">
      <alignment horizontal="center" shrinkToFit="0" vertical="center" wrapText="1"/>
    </xf>
    <xf borderId="232" fillId="5" fontId="4" numFmtId="0" xfId="0" applyAlignment="1" applyBorder="1" applyFont="1">
      <alignment horizontal="center" shrinkToFit="0" vertical="center" wrapText="1"/>
    </xf>
    <xf borderId="233" fillId="5" fontId="4" numFmtId="0" xfId="0" applyAlignment="1" applyBorder="1" applyFont="1">
      <alignment horizontal="center" shrinkToFit="0" vertical="center" wrapText="1"/>
    </xf>
    <xf borderId="215" fillId="5" fontId="4" numFmtId="0" xfId="0" applyAlignment="1" applyBorder="1" applyFont="1">
      <alignment horizontal="center" shrinkToFit="0" vertical="center" wrapText="1"/>
    </xf>
    <xf borderId="231" fillId="5" fontId="4" numFmtId="0" xfId="0" applyAlignment="1" applyBorder="1" applyFont="1">
      <alignment horizontal="center" shrinkToFit="0" textRotation="255" vertical="center" wrapText="0"/>
    </xf>
    <xf borderId="214" fillId="5" fontId="4" numFmtId="0" xfId="0" applyAlignment="1" applyBorder="1" applyFont="1">
      <alignment horizontal="center" shrinkToFit="0" vertical="center" wrapText="0"/>
    </xf>
    <xf borderId="89" fillId="5" fontId="4" numFmtId="0" xfId="0" applyAlignment="1" applyBorder="1" applyFont="1">
      <alignment horizontal="center" shrinkToFit="0" vertical="center" wrapText="0"/>
    </xf>
    <xf borderId="46" fillId="0" fontId="4" numFmtId="0" xfId="0" applyAlignment="1" applyBorder="1" applyFont="1">
      <alignment shrinkToFit="0" vertical="center" wrapText="1"/>
    </xf>
    <xf borderId="1" fillId="0" fontId="12" numFmtId="49" xfId="0" applyAlignment="1" applyBorder="1" applyFont="1" applyNumberFormat="1">
      <alignment horizontal="center" shrinkToFit="0" vertical="center" wrapText="0"/>
    </xf>
    <xf borderId="1" fillId="0" fontId="5" numFmtId="0" xfId="0" applyAlignment="1" applyBorder="1" applyFont="1">
      <alignment shrinkToFit="0" vertical="center" wrapText="1"/>
    </xf>
    <xf borderId="46" fillId="0" fontId="4" numFmtId="168" xfId="0" applyAlignment="1" applyBorder="1" applyFont="1" applyNumberFormat="1">
      <alignment shrinkToFit="1" vertical="center" wrapText="0"/>
    </xf>
    <xf borderId="47" fillId="0" fontId="4" numFmtId="172" xfId="0" applyAlignment="1" applyBorder="1" applyFont="1" applyNumberFormat="1">
      <alignment shrinkToFit="1" vertical="center" wrapText="0"/>
    </xf>
    <xf borderId="234" fillId="3" fontId="5" numFmtId="0" xfId="0" applyAlignment="1" applyBorder="1" applyFont="1">
      <alignment horizontal="center" shrinkToFit="0" vertical="center" wrapText="0"/>
    </xf>
    <xf borderId="138" fillId="3" fontId="8" numFmtId="0" xfId="0" applyAlignment="1" applyBorder="1" applyFont="1">
      <alignment horizontal="center" shrinkToFit="0" vertical="center" wrapText="0"/>
    </xf>
    <xf borderId="46" fillId="0" fontId="4" numFmtId="173" xfId="0" applyAlignment="1" applyBorder="1" applyFont="1" applyNumberFormat="1">
      <alignment shrinkToFit="1" vertical="center" wrapText="0"/>
    </xf>
    <xf borderId="140" fillId="3" fontId="4" numFmtId="0" xfId="0" applyAlignment="1" applyBorder="1" applyFont="1">
      <alignment horizontal="center" shrinkToFit="0" vertical="center" wrapText="0"/>
    </xf>
    <xf borderId="6" fillId="0" fontId="5" numFmtId="0" xfId="0" applyAlignment="1" applyBorder="1" applyFont="1">
      <alignment shrinkToFit="0" vertical="center" wrapText="0"/>
    </xf>
    <xf borderId="6" fillId="0" fontId="5" numFmtId="0" xfId="0" applyAlignment="1" applyBorder="1" applyFont="1">
      <alignment horizontal="center" shrinkToFit="0" vertical="center" wrapText="0"/>
    </xf>
    <xf borderId="47" fillId="0" fontId="4" numFmtId="170" xfId="0" applyAlignment="1" applyBorder="1" applyFont="1" applyNumberFormat="1">
      <alignment shrinkToFit="0" vertical="center" wrapText="0"/>
    </xf>
    <xf borderId="1" fillId="0" fontId="12" numFmtId="0" xfId="0" applyAlignment="1" applyBorder="1" applyFont="1">
      <alignment horizontal="center" shrinkToFit="0" vertical="center" wrapText="0"/>
    </xf>
    <xf borderId="46" fillId="0" fontId="5" numFmtId="0" xfId="0" applyAlignment="1" applyBorder="1" applyFont="1">
      <alignment shrinkToFit="0" vertical="center" wrapText="1"/>
    </xf>
    <xf borderId="235" fillId="3" fontId="5" numFmtId="0" xfId="0" applyAlignment="1" applyBorder="1" applyFont="1">
      <alignment horizontal="center" shrinkToFit="0" vertical="center" wrapText="0"/>
    </xf>
    <xf borderId="236" fillId="3" fontId="8" numFmtId="0" xfId="0" applyAlignment="1" applyBorder="1" applyFont="1">
      <alignment horizontal="center" shrinkToFit="0" vertical="center" wrapText="0"/>
    </xf>
    <xf borderId="52" fillId="0" fontId="4" numFmtId="173" xfId="0" applyAlignment="1" applyBorder="1" applyFont="1" applyNumberFormat="1">
      <alignment shrinkToFit="1" vertical="center" wrapText="0"/>
    </xf>
    <xf borderId="51" fillId="0" fontId="18" numFmtId="0" xfId="0" applyAlignment="1" applyBorder="1" applyFont="1">
      <alignment shrinkToFit="0" vertical="center" wrapText="0"/>
    </xf>
    <xf borderId="237" fillId="3" fontId="4" numFmtId="0" xfId="0" applyAlignment="1" applyBorder="1" applyFont="1">
      <alignment horizontal="center" shrinkToFit="0" vertical="center" wrapText="0"/>
    </xf>
    <xf borderId="25" fillId="0" fontId="18" numFmtId="0" xfId="0" applyAlignment="1" applyBorder="1" applyFont="1">
      <alignment shrinkToFit="0" vertical="center" wrapText="0"/>
    </xf>
    <xf borderId="25" fillId="0" fontId="5" numFmtId="0" xfId="0" applyAlignment="1" applyBorder="1" applyFont="1">
      <alignment shrinkToFit="0" vertical="center" wrapText="0"/>
    </xf>
    <xf borderId="25" fillId="0" fontId="5" numFmtId="0" xfId="0" applyAlignment="1" applyBorder="1" applyFont="1">
      <alignment horizontal="center" shrinkToFit="0" vertical="center" wrapText="0"/>
    </xf>
    <xf borderId="50" fillId="0" fontId="18" numFmtId="0" xfId="0" applyAlignment="1" applyBorder="1" applyFont="1">
      <alignment shrinkToFit="0" vertical="center" wrapText="0"/>
    </xf>
    <xf borderId="1" fillId="0" fontId="4" numFmtId="0" xfId="0" applyAlignment="1" applyBorder="1" applyFont="1">
      <alignment horizontal="left" shrinkToFit="0" vertical="center" wrapText="0"/>
    </xf>
    <xf borderId="6" fillId="0" fontId="4" numFmtId="0" xfId="0" applyAlignment="1" applyBorder="1" applyFont="1">
      <alignment horizontal="center" shrinkToFit="0" vertical="center" wrapText="0"/>
    </xf>
    <xf borderId="6" fillId="0" fontId="4" numFmtId="0" xfId="0" applyAlignment="1" applyBorder="1" applyFont="1">
      <alignment horizontal="left" shrinkToFit="0" vertical="center" wrapText="0"/>
    </xf>
    <xf borderId="30" fillId="5" fontId="4" numFmtId="0" xfId="0" applyAlignment="1" applyBorder="1" applyFont="1">
      <alignment horizontal="center" shrinkToFit="0" vertical="center" wrapText="0"/>
    </xf>
    <xf borderId="211" fillId="5" fontId="4" numFmtId="0" xfId="0" applyAlignment="1" applyBorder="1" applyFont="1">
      <alignment horizontal="center" shrinkToFit="0" vertical="center" wrapText="1"/>
    </xf>
    <xf borderId="87" fillId="4" fontId="4" numFmtId="0" xfId="0" applyAlignment="1" applyBorder="1" applyFont="1">
      <alignment shrinkToFit="0" vertical="center" wrapText="0"/>
    </xf>
    <xf borderId="88" fillId="4" fontId="5" numFmtId="0" xfId="0" applyAlignment="1" applyBorder="1" applyFont="1">
      <alignment shrinkToFit="0" vertical="center" wrapText="0"/>
    </xf>
    <xf borderId="213" fillId="4" fontId="5" numFmtId="0" xfId="0" applyAlignment="1" applyBorder="1" applyFont="1">
      <alignment shrinkToFit="0" vertical="center" wrapText="0"/>
    </xf>
    <xf borderId="5" fillId="5" fontId="4" numFmtId="0" xfId="0" applyAlignment="1" applyBorder="1" applyFont="1">
      <alignment horizontal="center" shrinkToFit="0" vertical="center" wrapText="0"/>
    </xf>
    <xf borderId="238" fillId="0" fontId="9" numFmtId="0" xfId="0" applyAlignment="1" applyBorder="1" applyFont="1">
      <alignment vertical="center"/>
    </xf>
    <xf borderId="239" fillId="0" fontId="9" numFmtId="0" xfId="0" applyAlignment="1" applyBorder="1" applyFont="1">
      <alignment vertical="center"/>
    </xf>
    <xf borderId="214" fillId="5" fontId="4" numFmtId="0" xfId="0" applyAlignment="1" applyBorder="1" applyFont="1">
      <alignment horizontal="center" shrinkToFit="0" vertical="center" wrapText="1"/>
    </xf>
    <xf borderId="240" fillId="5" fontId="4" numFmtId="0" xfId="0" applyAlignment="1" applyBorder="1" applyFont="1">
      <alignment horizontal="center" shrinkToFit="0" vertical="center" wrapText="1"/>
    </xf>
    <xf borderId="157" fillId="5" fontId="4" numFmtId="0" xfId="0" applyAlignment="1" applyBorder="1" applyFont="1">
      <alignment horizontal="center" shrinkToFit="0" vertical="center" wrapText="1"/>
    </xf>
    <xf borderId="226" fillId="5" fontId="4" numFmtId="0" xfId="0" applyAlignment="1" applyBorder="1" applyFont="1">
      <alignment horizontal="center" shrinkToFit="0" textRotation="255" vertical="center" wrapText="0"/>
    </xf>
    <xf borderId="231" fillId="5" fontId="25" numFmtId="0" xfId="0" applyAlignment="1" applyBorder="1" applyFont="1">
      <alignment horizontal="center" shrinkToFit="0" textRotation="255" vertical="top" wrapText="1"/>
    </xf>
    <xf borderId="1" fillId="0" fontId="4" numFmtId="172" xfId="0" applyAlignment="1" applyBorder="1" applyFont="1" applyNumberFormat="1">
      <alignment shrinkToFit="1" vertical="center" wrapText="0"/>
    </xf>
    <xf borderId="234" fillId="4" fontId="4" numFmtId="0" xfId="0" applyAlignment="1" applyBorder="1" applyFont="1">
      <alignment horizontal="center" shrinkToFit="0" vertical="center" wrapText="0"/>
    </xf>
    <xf borderId="138" fillId="4" fontId="8" numFmtId="0" xfId="0" applyAlignment="1" applyBorder="1" applyFont="1">
      <alignment horizontal="center" shrinkToFit="0" vertical="center" wrapText="0"/>
    </xf>
    <xf borderId="46" fillId="4" fontId="4" numFmtId="0" xfId="0" applyAlignment="1" applyBorder="1" applyFont="1">
      <alignment shrinkToFit="0" vertical="center" wrapText="1"/>
    </xf>
    <xf borderId="140" fillId="4" fontId="4" numFmtId="0" xfId="0" applyAlignment="1" applyBorder="1" applyFont="1">
      <alignment horizontal="center" shrinkToFit="0" vertical="center" wrapText="0"/>
    </xf>
    <xf borderId="67" fillId="9" fontId="17" numFmtId="0" xfId="0" applyAlignment="1" applyBorder="1" applyFont="1">
      <alignment horizontal="center" shrinkToFit="0" vertical="center" wrapText="0"/>
    </xf>
    <xf borderId="241" fillId="11" fontId="17" numFmtId="0" xfId="0" applyAlignment="1" applyBorder="1" applyFill="1" applyFont="1">
      <alignment shrinkToFit="0" vertical="center" wrapText="0"/>
    </xf>
    <xf borderId="97" fillId="11" fontId="17" numFmtId="0" xfId="0" applyAlignment="1" applyBorder="1" applyFont="1">
      <alignment shrinkToFit="0" vertical="center" wrapText="0"/>
    </xf>
    <xf borderId="242" fillId="11" fontId="17" numFmtId="0" xfId="0" applyAlignment="1" applyBorder="1" applyFont="1">
      <alignment shrinkToFit="0" vertical="center" wrapText="0"/>
    </xf>
    <xf borderId="235" fillId="4" fontId="4" numFmtId="0" xfId="0" applyAlignment="1" applyBorder="1" applyFont="1">
      <alignment horizontal="center" shrinkToFit="0" vertical="center" wrapText="0"/>
    </xf>
    <xf borderId="236" fillId="4" fontId="8" numFmtId="0" xfId="0" applyAlignment="1" applyBorder="1" applyFont="1">
      <alignment horizontal="center" shrinkToFit="0" vertical="center" wrapText="0"/>
    </xf>
    <xf borderId="52" fillId="4" fontId="4" numFmtId="0" xfId="0" applyAlignment="1" applyBorder="1" applyFont="1">
      <alignment shrinkToFit="0" vertical="center" wrapText="1"/>
    </xf>
    <xf borderId="237" fillId="4" fontId="4" numFmtId="0" xfId="0" applyAlignment="1" applyBorder="1" applyFont="1">
      <alignment horizontal="center" shrinkToFit="0" vertical="center" wrapText="0"/>
    </xf>
    <xf borderId="50" fillId="0" fontId="5" numFmtId="0" xfId="0" applyAlignment="1" applyBorder="1" applyFont="1">
      <alignment shrinkToFit="0" vertical="center" wrapText="0"/>
    </xf>
    <xf borderId="243" fillId="0" fontId="4" numFmtId="170" xfId="0" applyAlignment="1" applyBorder="1" applyFont="1" applyNumberFormat="1">
      <alignment shrinkToFit="0" vertical="center" wrapText="0"/>
    </xf>
    <xf borderId="0" fillId="0" fontId="26" numFmtId="0" xfId="0" applyAlignment="1" applyFont="1">
      <alignment horizontal="center" shrinkToFit="0" vertical="center" wrapText="0"/>
    </xf>
    <xf borderId="0" fillId="0" fontId="2" numFmtId="49" xfId="0" applyAlignment="1" applyFont="1" applyNumberFormat="1">
      <alignment horizontal="center" shrinkToFit="0" vertical="center" wrapText="0"/>
    </xf>
    <xf borderId="0" fillId="0" fontId="13" numFmtId="0" xfId="0" applyAlignment="1" applyFont="1">
      <alignment shrinkToFit="0" vertical="center" wrapText="0"/>
    </xf>
    <xf borderId="0" fillId="0" fontId="11" numFmtId="0" xfId="0" applyAlignment="1" applyFont="1">
      <alignment shrinkToFit="0" vertical="center" wrapText="1"/>
    </xf>
    <xf borderId="1" fillId="0" fontId="11" numFmtId="0" xfId="0" applyAlignment="1" applyBorder="1" applyFont="1">
      <alignment horizontal="center" shrinkToFit="0" vertical="center" wrapText="0"/>
    </xf>
    <xf borderId="2" fillId="0" fontId="11" numFmtId="0" xfId="0" applyAlignment="1" applyBorder="1" applyFont="1">
      <alignment shrinkToFit="0" vertical="center" wrapText="0"/>
    </xf>
    <xf borderId="0" fillId="0" fontId="11" numFmtId="0" xfId="0" applyAlignment="1" applyFont="1">
      <alignment horizontal="center" shrinkToFit="0" vertical="center" wrapText="0"/>
    </xf>
    <xf borderId="0" fillId="0" fontId="11" numFmtId="0" xfId="0" applyAlignment="1" applyFont="1">
      <alignment horizontal="left" shrinkToFit="0" vertical="center" wrapText="0"/>
    </xf>
    <xf borderId="67" fillId="0" fontId="11" numFmtId="170" xfId="0" applyAlignment="1" applyBorder="1" applyFont="1" applyNumberFormat="1">
      <alignment shrinkToFit="0" vertical="center" wrapText="0"/>
    </xf>
    <xf borderId="27" fillId="0" fontId="2" numFmtId="0" xfId="0" applyAlignment="1" applyBorder="1" applyFont="1">
      <alignment shrinkToFit="0" vertical="center" wrapText="0"/>
    </xf>
    <xf borderId="0" fillId="0" fontId="2" numFmtId="0" xfId="0" applyAlignment="1" applyFont="1">
      <alignment horizontal="right" shrinkToFit="0" vertical="center" wrapText="0"/>
    </xf>
    <xf borderId="5" fillId="5" fontId="2" numFmtId="0" xfId="0" applyAlignment="1" applyBorder="1" applyFont="1">
      <alignment horizontal="center" shrinkToFit="0" textRotation="255" vertical="center" wrapText="1"/>
    </xf>
    <xf borderId="30" fillId="5" fontId="11" numFmtId="0" xfId="0" applyAlignment="1" applyBorder="1" applyFont="1">
      <alignment horizontal="center" shrinkToFit="1" vertical="center" wrapText="0"/>
    </xf>
    <xf borderId="5" fillId="5" fontId="11" numFmtId="0" xfId="0" applyAlignment="1" applyBorder="1" applyFont="1">
      <alignment horizontal="center" shrinkToFit="1" vertical="center" wrapText="0"/>
    </xf>
    <xf borderId="30" fillId="5" fontId="11" numFmtId="0" xfId="0" applyAlignment="1" applyBorder="1" applyFont="1">
      <alignment horizontal="center" shrinkToFit="0" vertical="center" wrapText="0"/>
    </xf>
    <xf borderId="211" fillId="5" fontId="11" numFmtId="0" xfId="0" applyAlignment="1" applyBorder="1" applyFont="1">
      <alignment horizontal="center" shrinkToFit="1" vertical="center" wrapText="0"/>
    </xf>
    <xf borderId="5" fillId="5" fontId="11" numFmtId="0" xfId="0" applyAlignment="1" applyBorder="1" applyFont="1">
      <alignment horizontal="center" shrinkToFit="0" vertical="center" wrapText="1"/>
    </xf>
    <xf borderId="211" fillId="5" fontId="11" numFmtId="0" xfId="0" applyAlignment="1" applyBorder="1" applyFont="1">
      <alignment horizontal="center" shrinkToFit="0" vertical="center" wrapText="1"/>
    </xf>
    <xf borderId="7" fillId="7" fontId="4" numFmtId="0" xfId="0" applyAlignment="1" applyBorder="1" applyFont="1">
      <alignment horizontal="left" shrinkToFit="0" vertical="center" wrapText="0"/>
    </xf>
    <xf borderId="244" fillId="5" fontId="4" numFmtId="0" xfId="0" applyAlignment="1" applyBorder="1" applyFont="1">
      <alignment horizontal="center" shrinkToFit="0" vertical="center" wrapText="1"/>
    </xf>
    <xf borderId="245" fillId="5" fontId="11" numFmtId="0" xfId="0" applyAlignment="1" applyBorder="1" applyFont="1">
      <alignment horizontal="center" shrinkToFit="0" vertical="center" wrapText="1"/>
    </xf>
    <xf borderId="226" fillId="5" fontId="11" numFmtId="0" xfId="0" applyAlignment="1" applyBorder="1" applyFont="1">
      <alignment horizontal="center" shrinkToFit="1" vertical="center" wrapText="0"/>
    </xf>
    <xf borderId="246" fillId="0" fontId="9" numFmtId="0" xfId="0" applyAlignment="1" applyBorder="1" applyFont="1">
      <alignment vertical="center"/>
    </xf>
    <xf borderId="231" fillId="5" fontId="2" numFmtId="0" xfId="0" applyAlignment="1" applyBorder="1" applyFont="1">
      <alignment horizontal="center" shrinkToFit="0" textRotation="255" vertical="center" wrapText="1"/>
    </xf>
    <xf borderId="214" fillId="5" fontId="11" numFmtId="0" xfId="0" applyAlignment="1" applyBorder="1" applyFont="1">
      <alignment horizontal="center" shrinkToFit="1" vertical="center" wrapText="0"/>
    </xf>
    <xf borderId="89" fillId="5" fontId="11" numFmtId="0" xfId="0" applyAlignment="1" applyBorder="1" applyFont="1">
      <alignment horizontal="center" shrinkToFit="1" vertical="center" wrapText="0"/>
    </xf>
    <xf borderId="215" fillId="5" fontId="11" numFmtId="0" xfId="0" applyAlignment="1" applyBorder="1" applyFont="1">
      <alignment horizontal="center" shrinkToFit="1" vertical="center" wrapText="0"/>
    </xf>
    <xf borderId="231" fillId="5" fontId="11" numFmtId="0" xfId="0" applyAlignment="1" applyBorder="1" applyFont="1">
      <alignment horizontal="center" shrinkToFit="1" vertical="center" wrapText="0"/>
    </xf>
    <xf borderId="231" fillId="5" fontId="11" numFmtId="0" xfId="0" applyAlignment="1" applyBorder="1" applyFont="1">
      <alignment horizontal="center" shrinkToFit="0" vertical="center" wrapText="1"/>
    </xf>
    <xf borderId="214" fillId="5" fontId="11" numFmtId="0" xfId="0" applyAlignment="1" applyBorder="1" applyFont="1">
      <alignment horizontal="center" shrinkToFit="0" vertical="center" wrapText="1"/>
    </xf>
    <xf borderId="231" fillId="5" fontId="11" numFmtId="0" xfId="0" applyAlignment="1" applyBorder="1" applyFont="1">
      <alignment horizontal="center" shrinkToFit="0" textRotation="255" vertical="center" wrapText="0"/>
    </xf>
    <xf borderId="89" fillId="5" fontId="11" numFmtId="0" xfId="0" applyAlignment="1" applyBorder="1" applyFont="1">
      <alignment horizontal="center" shrinkToFit="0" vertical="center" wrapText="0"/>
    </xf>
    <xf borderId="232" fillId="5" fontId="11" numFmtId="0" xfId="0" applyAlignment="1" applyBorder="1" applyFont="1">
      <alignment horizontal="center" shrinkToFit="0" vertical="center" wrapText="1"/>
    </xf>
    <xf borderId="46" fillId="0" fontId="11" numFmtId="0" xfId="0" applyAlignment="1" applyBorder="1" applyFont="1">
      <alignment shrinkToFit="0" vertical="center" wrapText="1"/>
    </xf>
    <xf borderId="1" fillId="0" fontId="13" numFmtId="49" xfId="0" applyAlignment="1" applyBorder="1" applyFont="1" applyNumberFormat="1">
      <alignment horizontal="center" shrinkToFit="0" vertical="center" wrapText="0"/>
    </xf>
    <xf borderId="1" fillId="0" fontId="2" numFmtId="0" xfId="0" applyAlignment="1" applyBorder="1" applyFont="1">
      <alignment shrinkToFit="0" vertical="center" wrapText="1"/>
    </xf>
    <xf borderId="234" fillId="7" fontId="4" numFmtId="0" xfId="0" applyAlignment="1" applyBorder="1" applyFont="1">
      <alignment horizontal="center" shrinkToFit="0" vertical="center" wrapText="0"/>
    </xf>
    <xf borderId="46" fillId="0" fontId="11" numFmtId="173" xfId="0" applyAlignment="1" applyBorder="1" applyFont="1" applyNumberFormat="1">
      <alignment shrinkToFit="1" vertical="center" wrapText="0"/>
    </xf>
    <xf borderId="6" fillId="0" fontId="19" numFmtId="0" xfId="0" applyAlignment="1" applyBorder="1" applyFont="1">
      <alignment shrinkToFit="0" vertical="center" wrapText="0"/>
    </xf>
    <xf borderId="140" fillId="7" fontId="11" numFmtId="0" xfId="0" applyAlignment="1" applyBorder="1" applyFont="1">
      <alignment horizontal="center" shrinkToFit="0" vertical="center" wrapText="0"/>
    </xf>
    <xf borderId="140" fillId="5" fontId="19" numFmtId="0" xfId="0" applyAlignment="1" applyBorder="1" applyFont="1">
      <alignment shrinkToFit="0" vertical="center" wrapText="0"/>
    </xf>
    <xf borderId="6" fillId="0" fontId="2" numFmtId="0" xfId="0" applyAlignment="1" applyBorder="1" applyFont="1">
      <alignment horizontal="center" shrinkToFit="0" vertical="center" wrapText="0"/>
    </xf>
    <xf borderId="47" fillId="0" fontId="11" numFmtId="170" xfId="0" applyAlignment="1" applyBorder="1" applyFont="1" applyNumberFormat="1">
      <alignment shrinkToFit="0" vertical="center" wrapText="0"/>
    </xf>
    <xf borderId="1" fillId="0" fontId="13" numFmtId="0" xfId="0" applyAlignment="1" applyBorder="1" applyFont="1">
      <alignment horizontal="center" shrinkToFit="0" vertical="center" wrapText="0"/>
    </xf>
    <xf borderId="235" fillId="7" fontId="4" numFmtId="0" xfId="0" applyAlignment="1" applyBorder="1" applyFont="1">
      <alignment horizontal="center" shrinkToFit="0" vertical="center" wrapText="0"/>
    </xf>
    <xf borderId="52" fillId="0" fontId="11" numFmtId="173" xfId="0" applyAlignment="1" applyBorder="1" applyFont="1" applyNumberFormat="1">
      <alignment shrinkToFit="1" vertical="center" wrapText="0"/>
    </xf>
    <xf borderId="25" fillId="0" fontId="19" numFmtId="0" xfId="0" applyAlignment="1" applyBorder="1" applyFont="1">
      <alignment shrinkToFit="0" vertical="center" wrapText="0"/>
    </xf>
    <xf borderId="237" fillId="7" fontId="11" numFmtId="0" xfId="0" applyAlignment="1" applyBorder="1" applyFont="1">
      <alignment horizontal="center" shrinkToFit="0" vertical="center" wrapText="0"/>
    </xf>
    <xf borderId="237" fillId="5" fontId="19" numFmtId="0" xfId="0" applyAlignment="1" applyBorder="1" applyFont="1">
      <alignment shrinkToFit="0" vertical="center" wrapText="0"/>
    </xf>
    <xf borderId="25" fillId="0" fontId="2" numFmtId="0" xfId="0" applyAlignment="1" applyBorder="1" applyFont="1">
      <alignment shrinkToFit="0" vertical="center" wrapText="0"/>
    </xf>
    <xf borderId="25" fillId="0" fontId="2" numFmtId="0" xfId="0" applyAlignment="1" applyBorder="1" applyFont="1">
      <alignment horizontal="center" shrinkToFit="0" vertical="center" wrapText="0"/>
    </xf>
    <xf borderId="243" fillId="0" fontId="11" numFmtId="170" xfId="0" applyAlignment="1" applyBorder="1" applyFont="1" applyNumberFormat="1">
      <alignment shrinkToFit="0" vertical="center" wrapText="0"/>
    </xf>
    <xf borderId="30" fillId="0" fontId="26" numFmtId="0" xfId="0" applyAlignment="1" applyBorder="1" applyFont="1">
      <alignment horizontal="center" shrinkToFit="0" vertical="center" wrapText="1"/>
    </xf>
    <xf borderId="7" fillId="0" fontId="26" numFmtId="0" xfId="0" applyAlignment="1" applyBorder="1" applyFont="1">
      <alignment horizontal="center" shrinkToFit="0" vertical="center" wrapText="0"/>
    </xf>
    <xf borderId="7" fillId="0" fontId="26" numFmtId="0" xfId="0" applyAlignment="1" applyBorder="1" applyFont="1">
      <alignment horizontal="center" shrinkToFit="0" vertical="center" wrapText="1"/>
    </xf>
    <xf borderId="18" fillId="0" fontId="26" numFmtId="0" xfId="0" applyAlignment="1" applyBorder="1" applyFont="1">
      <alignment horizontal="center" shrinkToFit="0" vertical="center" wrapText="1"/>
    </xf>
    <xf borderId="92" fillId="0" fontId="26" numFmtId="0" xfId="0" applyAlignment="1" applyBorder="1" applyFont="1">
      <alignment horizontal="center" shrinkToFit="0" vertical="center" wrapText="1"/>
    </xf>
    <xf borderId="234" fillId="0" fontId="26" numFmtId="0" xfId="0" applyAlignment="1" applyBorder="1" applyFont="1">
      <alignment horizontal="center" shrinkToFit="0" vertical="center" wrapText="1"/>
    </xf>
    <xf borderId="46" fillId="0" fontId="26" numFmtId="0" xfId="0" applyAlignment="1" applyBorder="1" applyFont="1">
      <alignment horizontal="center" shrinkToFit="0" vertical="center" wrapText="1"/>
    </xf>
    <xf borderId="47" fillId="0" fontId="26" numFmtId="0" xfId="0" applyAlignment="1" applyBorder="1" applyFont="1">
      <alignment horizontal="center" shrinkToFit="0" vertical="center" wrapText="1"/>
    </xf>
    <xf borderId="18" fillId="0" fontId="19" numFmtId="0" xfId="0" applyAlignment="1" applyBorder="1" applyFont="1">
      <alignment horizontal="left" shrinkToFit="0" vertical="center" wrapText="1"/>
    </xf>
    <xf borderId="234" fillId="0" fontId="19" numFmtId="173" xfId="0" applyAlignment="1" applyBorder="1" applyFont="1" applyNumberFormat="1">
      <alignment shrinkToFit="0" vertical="center" wrapText="1"/>
    </xf>
    <xf borderId="46" fillId="0" fontId="19" numFmtId="173" xfId="0" applyAlignment="1" applyBorder="1" applyFont="1" applyNumberFormat="1">
      <alignment shrinkToFit="0" vertical="center" wrapText="1"/>
    </xf>
    <xf borderId="20" fillId="0" fontId="19" numFmtId="173" xfId="0" applyAlignment="1" applyBorder="1" applyFont="1" applyNumberFormat="1">
      <alignment shrinkToFit="0" vertical="center" wrapText="1"/>
    </xf>
    <xf borderId="46" fillId="0" fontId="19" numFmtId="10" xfId="0" applyAlignment="1" applyBorder="1" applyFont="1" applyNumberFormat="1">
      <alignment shrinkToFit="0" vertical="center" wrapText="1"/>
    </xf>
    <xf borderId="47" fillId="0" fontId="19" numFmtId="173" xfId="0" applyAlignment="1" applyBorder="1" applyFont="1" applyNumberFormat="1">
      <alignment shrinkToFit="0" vertical="center" wrapText="1"/>
    </xf>
    <xf borderId="6" fillId="0" fontId="19" numFmtId="173" xfId="0" applyAlignment="1" applyBorder="1" applyFont="1" applyNumberFormat="1">
      <alignment shrinkToFit="0" vertical="center" wrapText="1"/>
    </xf>
    <xf borderId="24" fillId="0" fontId="19" numFmtId="0" xfId="0" applyAlignment="1" applyBorder="1" applyFont="1">
      <alignment horizontal="left" shrinkToFit="0" vertical="center" wrapText="1"/>
    </xf>
    <xf borderId="235" fillId="0" fontId="19" numFmtId="173" xfId="0" applyAlignment="1" applyBorder="1" applyFont="1" applyNumberFormat="1">
      <alignment shrinkToFit="0" vertical="center" wrapText="1"/>
    </xf>
    <xf borderId="52" fillId="0" fontId="19" numFmtId="173" xfId="0" applyAlignment="1" applyBorder="1" applyFont="1" applyNumberFormat="1">
      <alignment shrinkToFit="0" vertical="center" wrapText="1"/>
    </xf>
    <xf borderId="50" fillId="0" fontId="19" numFmtId="173" xfId="0" applyAlignment="1" applyBorder="1" applyFont="1" applyNumberFormat="1">
      <alignment shrinkToFit="0" vertical="center" wrapText="1"/>
    </xf>
    <xf borderId="243" fillId="0" fontId="19" numFmtId="173" xfId="0" applyAlignment="1" applyBorder="1" applyFont="1" applyNumberFormat="1">
      <alignment shrinkToFit="0" vertical="center" wrapText="1"/>
    </xf>
    <xf borderId="25" fillId="0" fontId="19" numFmtId="173" xfId="0" applyAlignment="1" applyBorder="1" applyFont="1" applyNumberFormat="1">
      <alignment shrinkToFit="0" vertical="center" wrapText="1"/>
    </xf>
    <xf borderId="7" fillId="0" fontId="19" numFmtId="0" xfId="0" applyAlignment="1" applyBorder="1" applyFont="1">
      <alignment horizontal="left" shrinkToFit="0" vertical="center" wrapText="1"/>
    </xf>
    <xf borderId="247" fillId="0" fontId="19" numFmtId="173" xfId="0" applyAlignment="1" applyBorder="1" applyFont="1" applyNumberFormat="1">
      <alignment shrinkToFit="0" vertical="center" wrapText="1"/>
    </xf>
    <xf borderId="41" fillId="0" fontId="19" numFmtId="173" xfId="0" applyAlignment="1" applyBorder="1" applyFont="1" applyNumberFormat="1">
      <alignment shrinkToFit="0" vertical="center" wrapText="1"/>
    </xf>
    <xf borderId="37" fillId="0" fontId="19" numFmtId="173" xfId="0" applyAlignment="1" applyBorder="1" applyFont="1" applyNumberFormat="1">
      <alignment shrinkToFit="0" vertical="center" wrapText="1"/>
    </xf>
    <xf borderId="41" fillId="0" fontId="19" numFmtId="10" xfId="0" applyAlignment="1" applyBorder="1" applyFont="1" applyNumberFormat="1">
      <alignment shrinkToFit="0" vertical="center" wrapText="1"/>
    </xf>
    <xf borderId="44" fillId="0" fontId="19" numFmtId="173" xfId="0" applyAlignment="1" applyBorder="1" applyFont="1" applyNumberFormat="1">
      <alignment shrinkToFit="0" vertical="center" wrapText="1"/>
    </xf>
    <xf borderId="8" fillId="0" fontId="19" numFmtId="173" xfId="0" applyAlignment="1" applyBorder="1" applyFont="1" applyNumberFormat="1">
      <alignment shrinkToFit="0" vertical="center" wrapText="1"/>
    </xf>
    <xf borderId="52" fillId="0" fontId="19" numFmtId="10" xfId="0" applyAlignment="1" applyBorder="1" applyFont="1" applyNumberFormat="1">
      <alignment shrinkToFit="0" vertical="center" wrapText="1"/>
    </xf>
    <xf borderId="248" fillId="0" fontId="26" numFmtId="0" xfId="0" applyAlignment="1" applyBorder="1" applyFont="1">
      <alignment horizontal="center" shrinkToFit="0" vertical="center" wrapText="0"/>
    </xf>
    <xf borderId="18" fillId="0" fontId="19" numFmtId="0" xfId="0" applyAlignment="1" applyBorder="1" applyFont="1">
      <alignment shrinkToFit="0" vertical="center" wrapText="1"/>
    </xf>
    <xf borderId="6" fillId="0" fontId="19" numFmtId="0" xfId="0" applyAlignment="1" applyBorder="1" applyFont="1">
      <alignment shrinkToFit="0" vertical="center" wrapText="1"/>
    </xf>
    <xf borderId="249" fillId="0" fontId="19" numFmtId="173" xfId="0" applyAlignment="1" applyBorder="1" applyFont="1" applyNumberFormat="1">
      <alignment shrinkToFit="0" vertical="center" wrapText="1"/>
    </xf>
    <xf borderId="18" fillId="0" fontId="19" numFmtId="0" xfId="0" applyAlignment="1" applyBorder="1" applyFont="1">
      <alignment shrinkToFit="0" vertical="center" wrapText="0"/>
    </xf>
    <xf borderId="24" fillId="0" fontId="19" numFmtId="0" xfId="0" applyAlignment="1" applyBorder="1" applyFont="1">
      <alignment shrinkToFit="0" vertical="center" wrapText="0"/>
    </xf>
    <xf borderId="25" fillId="0" fontId="19" numFmtId="0" xfId="0" applyAlignment="1" applyBorder="1" applyFont="1">
      <alignment shrinkToFit="0" vertical="center" wrapText="1"/>
    </xf>
    <xf borderId="7" fillId="0" fontId="19" numFmtId="0" xfId="0" applyAlignment="1" applyBorder="1" applyFont="1">
      <alignment shrinkToFit="0" vertical="center" wrapText="0"/>
    </xf>
    <xf borderId="8" fillId="0" fontId="19" numFmtId="0" xfId="0" applyAlignment="1" applyBorder="1" applyFont="1">
      <alignment shrinkToFit="0" vertical="center" wrapText="1"/>
    </xf>
    <xf borderId="248" fillId="0" fontId="19" numFmtId="173" xfId="0" applyAlignment="1" applyBorder="1" applyFont="1" applyNumberFormat="1">
      <alignment shrinkToFit="0" vertical="center" wrapText="1"/>
    </xf>
    <xf borderId="250" fillId="0" fontId="19" numFmtId="173" xfId="0" applyAlignment="1" applyBorder="1" applyFont="1" applyNumberForma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28575</xdr:colOff>
      <xdr:row>15</xdr:row>
      <xdr:rowOff>133350</xdr:rowOff>
    </xdr:from>
    <xdr:ext cx="7934325" cy="2295525"/>
    <xdr:sp>
      <xdr:nvSpPr>
        <xdr:cNvPr id="3" name="Shape 3"/>
        <xdr:cNvSpPr/>
      </xdr:nvSpPr>
      <xdr:spPr>
        <a:xfrm>
          <a:off x="1383600" y="2641763"/>
          <a:ext cx="7924800" cy="2276475"/>
        </a:xfrm>
        <a:prstGeom prst="roundRect">
          <a:avLst>
            <a:gd fmla="val 0" name="adj"/>
          </a:avLst>
        </a:prstGeom>
        <a:solidFill>
          <a:schemeClr val="lt1"/>
        </a:solidFill>
        <a:ln cap="flat" cmpd="sng" w="12600">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xdr:col>
      <xdr:colOff>19050</xdr:colOff>
      <xdr:row>15</xdr:row>
      <xdr:rowOff>123825</xdr:rowOff>
    </xdr:from>
    <xdr:ext cx="1733550" cy="514350"/>
    <xdr:sp>
      <xdr:nvSpPr>
        <xdr:cNvPr id="4" name="Shape 4"/>
        <xdr:cNvSpPr/>
      </xdr:nvSpPr>
      <xdr:spPr>
        <a:xfrm>
          <a:off x="4493513" y="3532350"/>
          <a:ext cx="1704975" cy="495300"/>
        </a:xfrm>
        <a:prstGeom prst="roundRect">
          <a:avLst>
            <a:gd fmla="val 16667" name="adj"/>
          </a:avLst>
        </a:prstGeom>
        <a:solidFill>
          <a:schemeClr val="lt1"/>
        </a:solidFill>
        <a:ln cap="flat" cmpd="sng" w="25400">
          <a:solidFill>
            <a:schemeClr val="dk1"/>
          </a:solidFill>
          <a:prstDash val="solid"/>
          <a:round/>
          <a:headEnd len="sm" w="sm" type="none"/>
          <a:tailEnd len="sm" w="sm" type="none"/>
        </a:ln>
      </xdr:spPr>
      <xdr:txBody>
        <a:bodyPr anchorCtr="0" anchor="ctr" bIns="0" lIns="18350" spcFirstLastPara="1" rIns="0" wrap="square" tIns="0">
          <a:noAutofit/>
        </a:bodyPr>
        <a:lstStyle/>
        <a:p>
          <a:pPr indent="0" lvl="0" marL="0" rtl="0" algn="ctr">
            <a:lnSpc>
              <a:spcPct val="100000"/>
            </a:lnSpc>
            <a:spcBef>
              <a:spcPts val="0"/>
            </a:spcBef>
            <a:spcAft>
              <a:spcPts val="0"/>
            </a:spcAft>
            <a:buNone/>
          </a:pPr>
          <a:r>
            <a:rPr b="1" lang="en-US" sz="1100" strike="noStrike">
              <a:solidFill>
                <a:srgbClr val="000000"/>
              </a:solidFill>
              <a:latin typeface="Calibri"/>
              <a:ea typeface="Calibri"/>
              <a:cs typeface="Calibri"/>
              <a:sym typeface="Calibri"/>
            </a:rPr>
            <a:t>各加算による賃金改善額の算出イメージ</a:t>
          </a:r>
          <a:endParaRPr b="0" sz="1100" strike="noStrike">
            <a:latin typeface="Times New Roman"/>
            <a:ea typeface="Times New Roman"/>
            <a:cs typeface="Times New Roman"/>
            <a:sym typeface="Times New Roman"/>
          </a:endParaRPr>
        </a:p>
      </xdr:txBody>
    </xdr:sp>
    <xdr:clientData fLocksWithSheet="0"/>
  </xdr:oneCellAnchor>
  <xdr:oneCellAnchor>
    <xdr:from>
      <xdr:col>27</xdr:col>
      <xdr:colOff>447675</xdr:colOff>
      <xdr:row>1</xdr:row>
      <xdr:rowOff>104775</xdr:rowOff>
    </xdr:from>
    <xdr:ext cx="6581775" cy="1162050"/>
    <xdr:sp>
      <xdr:nvSpPr>
        <xdr:cNvPr id="5" name="Shape 5"/>
        <xdr:cNvSpPr/>
      </xdr:nvSpPr>
      <xdr:spPr>
        <a:xfrm>
          <a:off x="2059875" y="3198975"/>
          <a:ext cx="6572250" cy="1162050"/>
        </a:xfrm>
        <a:prstGeom prst="rect">
          <a:avLst/>
        </a:prstGeom>
        <a:solidFill>
          <a:schemeClr val="lt1"/>
        </a:solidFill>
        <a:ln cap="flat" cmpd="sng" w="12600">
          <a:solidFill>
            <a:schemeClr val="dk1"/>
          </a:solidFill>
          <a:prstDash val="solid"/>
          <a:round/>
          <a:headEnd len="sm" w="sm" type="none"/>
          <a:tailEnd len="sm" w="sm" type="none"/>
        </a:ln>
      </xdr:spPr>
      <xdr:txBody>
        <a:bodyPr anchorCtr="0" anchor="ctr" bIns="0" lIns="18350" spcFirstLastPara="1" rIns="0" wrap="square" tIns="0">
          <a:noAutofit/>
        </a:bodyPr>
        <a:lstStyle/>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【凡例】（本シート）</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以下の分類に従い、色付きセルに必要事項を入力してください。</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各加算に共通して必要な情報　入力セル</a:t>
          </a:r>
          <a:endParaRPr b="0" sz="1100" strike="noStrike">
            <a:latin typeface="Times New Roman"/>
            <a:ea typeface="Times New Roman"/>
            <a:cs typeface="Times New Roman"/>
            <a:sym typeface="Times New Roman"/>
          </a:endParaRPr>
        </a:p>
      </xdr:txBody>
    </xdr:sp>
    <xdr:clientData fLocksWithSheet="0"/>
  </xdr:oneCellAnchor>
  <xdr:oneCellAnchor>
    <xdr:from>
      <xdr:col>27</xdr:col>
      <xdr:colOff>695325</xdr:colOff>
      <xdr:row>3</xdr:row>
      <xdr:rowOff>457200</xdr:rowOff>
    </xdr:from>
    <xdr:ext cx="342900" cy="171450"/>
    <xdr:sp>
      <xdr:nvSpPr>
        <xdr:cNvPr id="6" name="Shape 6"/>
        <xdr:cNvSpPr/>
      </xdr:nvSpPr>
      <xdr:spPr>
        <a:xfrm>
          <a:off x="5184075" y="3703800"/>
          <a:ext cx="323850" cy="152400"/>
        </a:xfrm>
        <a:prstGeom prst="rect">
          <a:avLst/>
        </a:prstGeom>
        <a:solidFill>
          <a:srgbClr val="FFFF66"/>
        </a:solidFill>
        <a:ln cap="flat" cmpd="sng" w="12600">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xdr:col>
      <xdr:colOff>0</xdr:colOff>
      <xdr:row>7</xdr:row>
      <xdr:rowOff>66675</xdr:rowOff>
    </xdr:from>
    <xdr:ext cx="10172700" cy="1400175"/>
    <xdr:sp>
      <xdr:nvSpPr>
        <xdr:cNvPr id="7" name="Shape 7"/>
        <xdr:cNvSpPr/>
      </xdr:nvSpPr>
      <xdr:spPr>
        <a:xfrm>
          <a:off x="264413" y="3084675"/>
          <a:ext cx="10163175" cy="1390650"/>
        </a:xfrm>
        <a:prstGeom prst="roundRect">
          <a:avLst>
            <a:gd fmla="val 0" name="adj"/>
          </a:avLst>
        </a:prstGeom>
        <a:solidFill>
          <a:schemeClr val="lt1"/>
        </a:solidFill>
        <a:ln cap="flat" cmpd="sng" w="12600">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4</xdr:col>
      <xdr:colOff>47625</xdr:colOff>
      <xdr:row>8</xdr:row>
      <xdr:rowOff>85725</xdr:rowOff>
    </xdr:from>
    <xdr:ext cx="1200150" cy="904875"/>
    <xdr:sp>
      <xdr:nvSpPr>
        <xdr:cNvPr id="8" name="Shape 8"/>
        <xdr:cNvSpPr/>
      </xdr:nvSpPr>
      <xdr:spPr>
        <a:xfrm>
          <a:off x="4760213" y="3337088"/>
          <a:ext cx="1171575" cy="885825"/>
        </a:xfrm>
        <a:prstGeom prst="flowChartDocument">
          <a:avLst/>
        </a:prstGeom>
        <a:solidFill>
          <a:schemeClr val="lt2"/>
        </a:solidFill>
        <a:ln cap="flat" cmpd="sng" w="25400">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17</xdr:col>
      <xdr:colOff>57150</xdr:colOff>
      <xdr:row>8</xdr:row>
      <xdr:rowOff>85725</xdr:rowOff>
    </xdr:from>
    <xdr:ext cx="1181100" cy="904875"/>
    <xdr:sp>
      <xdr:nvSpPr>
        <xdr:cNvPr id="9" name="Shape 9"/>
        <xdr:cNvSpPr/>
      </xdr:nvSpPr>
      <xdr:spPr>
        <a:xfrm>
          <a:off x="4764975" y="3337088"/>
          <a:ext cx="1162050" cy="885825"/>
        </a:xfrm>
        <a:prstGeom prst="flowChartDocument">
          <a:avLst/>
        </a:prstGeom>
        <a:solidFill>
          <a:schemeClr val="lt2"/>
        </a:solidFill>
        <a:ln cap="flat" cmpd="sng" w="25400">
          <a:solidFill>
            <a:schemeClr val="dk1"/>
          </a:solidFill>
          <a:prstDash val="solid"/>
          <a:round/>
          <a:headEnd len="sm" w="sm" type="none"/>
          <a:tailEnd len="sm" w="sm" type="none"/>
        </a:ln>
      </xdr:spPr>
      <xdr:txBody>
        <a:bodyPr anchorCtr="0" anchor="ctr" bIns="0" lIns="18350" spcFirstLastPara="1" rIns="0" wrap="square" tIns="0">
          <a:noAutofit/>
        </a:bodyPr>
        <a:lstStyle/>
        <a:p>
          <a:pPr indent="0" lvl="0" marL="0" rtl="0" algn="l">
            <a:lnSpc>
              <a:spcPct val="100000"/>
            </a:lnSpc>
            <a:spcBef>
              <a:spcPts val="0"/>
            </a:spcBef>
            <a:spcAft>
              <a:spcPts val="0"/>
            </a:spcAft>
            <a:buNone/>
          </a:pPr>
          <a:r>
            <a:rPr b="1" lang="en-US" sz="1400" strike="noStrike">
              <a:solidFill>
                <a:srgbClr val="000000"/>
              </a:solidFill>
              <a:latin typeface="Calibri"/>
              <a:ea typeface="Calibri"/>
              <a:cs typeface="Calibri"/>
              <a:sym typeface="Calibri"/>
            </a:rPr>
            <a:t> 様式</a:t>
          </a:r>
          <a:endParaRPr b="0" sz="14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1" lang="en-US" sz="1400" strike="noStrike">
              <a:solidFill>
                <a:srgbClr val="000000"/>
              </a:solidFill>
              <a:latin typeface="Calibri"/>
              <a:ea typeface="Calibri"/>
              <a:cs typeface="Calibri"/>
              <a:sym typeface="Calibri"/>
            </a:rPr>
            <a:t> 2-2,2-3,2-4</a:t>
          </a:r>
          <a:endParaRPr b="0" sz="1400" strike="noStrike">
            <a:latin typeface="Times New Roman"/>
            <a:ea typeface="Times New Roman"/>
            <a:cs typeface="Times New Roman"/>
            <a:sym typeface="Times New Roman"/>
          </a:endParaRPr>
        </a:p>
      </xdr:txBody>
    </xdr:sp>
    <xdr:clientData fLocksWithSheet="0"/>
  </xdr:oneCellAnchor>
  <xdr:oneCellAnchor>
    <xdr:from>
      <xdr:col>23</xdr:col>
      <xdr:colOff>1600200</xdr:colOff>
      <xdr:row>8</xdr:row>
      <xdr:rowOff>85725</xdr:rowOff>
    </xdr:from>
    <xdr:ext cx="1181100" cy="904875"/>
    <xdr:sp>
      <xdr:nvSpPr>
        <xdr:cNvPr id="10" name="Shape 10"/>
        <xdr:cNvSpPr/>
      </xdr:nvSpPr>
      <xdr:spPr>
        <a:xfrm>
          <a:off x="4769738" y="3337088"/>
          <a:ext cx="1152525" cy="885825"/>
        </a:xfrm>
        <a:prstGeom prst="flowChartDocument">
          <a:avLst/>
        </a:prstGeom>
        <a:solidFill>
          <a:schemeClr val="lt2"/>
        </a:solidFill>
        <a:ln cap="flat" cmpd="sng" w="25400">
          <a:solidFill>
            <a:schemeClr val="dk1"/>
          </a:solidFill>
          <a:prstDash val="solid"/>
          <a:round/>
          <a:headEnd len="sm" w="sm" type="none"/>
          <a:tailEnd len="sm" w="sm" type="none"/>
        </a:ln>
      </xdr:spPr>
      <xdr:txBody>
        <a:bodyPr anchorCtr="0" anchor="ctr" bIns="0" lIns="18350" spcFirstLastPara="1" rIns="0" wrap="square" tIns="0">
          <a:noAutofit/>
        </a:bodyPr>
        <a:lstStyle/>
        <a:p>
          <a:pPr indent="0" lvl="0" marL="0" rtl="0" algn="l">
            <a:lnSpc>
              <a:spcPct val="100000"/>
            </a:lnSpc>
            <a:spcBef>
              <a:spcPts val="0"/>
            </a:spcBef>
            <a:spcAft>
              <a:spcPts val="0"/>
            </a:spcAft>
            <a:buNone/>
          </a:pPr>
          <a:r>
            <a:rPr b="1" lang="en-US" sz="1400" strike="noStrike">
              <a:solidFill>
                <a:srgbClr val="000000"/>
              </a:solidFill>
              <a:latin typeface="Calibri"/>
              <a:ea typeface="Calibri"/>
              <a:cs typeface="Calibri"/>
              <a:sym typeface="Calibri"/>
            </a:rPr>
            <a:t> 様式</a:t>
          </a:r>
          <a:endParaRPr b="0" sz="14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1" lang="en-US" sz="1400" strike="noStrike">
              <a:solidFill>
                <a:srgbClr val="000000"/>
              </a:solidFill>
              <a:latin typeface="Calibri"/>
              <a:ea typeface="Calibri"/>
              <a:cs typeface="Calibri"/>
              <a:sym typeface="Calibri"/>
            </a:rPr>
            <a:t> 2-1</a:t>
          </a:r>
          <a:endParaRPr b="0" sz="1400" strike="noStrike">
            <a:latin typeface="Times New Roman"/>
            <a:ea typeface="Times New Roman"/>
            <a:cs typeface="Times New Roman"/>
            <a:sym typeface="Times New Roman"/>
          </a:endParaRPr>
        </a:p>
      </xdr:txBody>
    </xdr:sp>
    <xdr:clientData fLocksWithSheet="0"/>
  </xdr:oneCellAnchor>
  <xdr:oneCellAnchor>
    <xdr:from>
      <xdr:col>11</xdr:col>
      <xdr:colOff>19050</xdr:colOff>
      <xdr:row>9</xdr:row>
      <xdr:rowOff>104775</xdr:rowOff>
    </xdr:from>
    <xdr:ext cx="1609725" cy="304800"/>
    <xdr:sp>
      <xdr:nvSpPr>
        <xdr:cNvPr id="11" name="Shape 11"/>
        <xdr:cNvSpPr/>
      </xdr:nvSpPr>
      <xdr:spPr>
        <a:xfrm>
          <a:off x="4545900" y="3632363"/>
          <a:ext cx="1600200" cy="295275"/>
        </a:xfrm>
        <a:prstGeom prst="rightArrow">
          <a:avLst>
            <a:gd fmla="val 50000" name="adj1"/>
            <a:gd fmla="val 50000" name="adj2"/>
          </a:avLst>
        </a:prstGeom>
        <a:solidFill>
          <a:srgbClr val="FFFFFF"/>
        </a:solidFill>
        <a:ln cap="flat" cmpd="sng" w="9525">
          <a:solidFill>
            <a:srgbClr val="1D1B1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xdr:col>
      <xdr:colOff>0</xdr:colOff>
      <xdr:row>7</xdr:row>
      <xdr:rowOff>66675</xdr:rowOff>
    </xdr:from>
    <xdr:ext cx="1238250" cy="504825"/>
    <xdr:sp>
      <xdr:nvSpPr>
        <xdr:cNvPr id="12" name="Shape 12"/>
        <xdr:cNvSpPr/>
      </xdr:nvSpPr>
      <xdr:spPr>
        <a:xfrm>
          <a:off x="4736400" y="3537113"/>
          <a:ext cx="1219200" cy="485775"/>
        </a:xfrm>
        <a:prstGeom prst="roundRect">
          <a:avLst>
            <a:gd fmla="val 16667" name="adj"/>
          </a:avLst>
        </a:prstGeom>
        <a:solidFill>
          <a:schemeClr val="lt1"/>
        </a:solidFill>
        <a:ln cap="flat" cmpd="sng" w="25400">
          <a:solidFill>
            <a:schemeClr val="dk1"/>
          </a:solidFill>
          <a:prstDash val="solid"/>
          <a:round/>
          <a:headEnd len="sm" w="sm" type="none"/>
          <a:tailEnd len="sm" w="sm" type="none"/>
        </a:ln>
      </xdr:spPr>
      <xdr:txBody>
        <a:bodyPr anchorCtr="0" anchor="ctr" bIns="0" lIns="18350" spcFirstLastPara="1" rIns="0" wrap="square" tIns="0">
          <a:noAutofit/>
        </a:bodyPr>
        <a:lstStyle/>
        <a:p>
          <a:pPr indent="0" lvl="0" marL="0" rtl="0" algn="ctr">
            <a:lnSpc>
              <a:spcPct val="100000"/>
            </a:lnSpc>
            <a:spcBef>
              <a:spcPts val="0"/>
            </a:spcBef>
            <a:spcAft>
              <a:spcPts val="0"/>
            </a:spcAft>
            <a:buNone/>
          </a:pPr>
          <a:r>
            <a:rPr b="1" lang="en-US" sz="1100" strike="noStrike">
              <a:solidFill>
                <a:srgbClr val="000000"/>
              </a:solidFill>
              <a:latin typeface="Calibri"/>
              <a:ea typeface="Calibri"/>
              <a:cs typeface="Calibri"/>
              <a:sym typeface="Calibri"/>
            </a:rPr>
            <a:t>ワークシート入力の流れ</a:t>
          </a:r>
          <a:endParaRPr b="0" sz="1100" strike="noStrike">
            <a:latin typeface="Times New Roman"/>
            <a:ea typeface="Times New Roman"/>
            <a:cs typeface="Times New Roman"/>
            <a:sym typeface="Times New Roman"/>
          </a:endParaRPr>
        </a:p>
      </xdr:txBody>
    </xdr:sp>
    <xdr:clientData fLocksWithSheet="0"/>
  </xdr:oneCellAnchor>
  <xdr:oneCellAnchor>
    <xdr:from>
      <xdr:col>22</xdr:col>
      <xdr:colOff>695325</xdr:colOff>
      <xdr:row>9</xdr:row>
      <xdr:rowOff>104775</xdr:rowOff>
    </xdr:from>
    <xdr:ext cx="1628775" cy="304800"/>
    <xdr:sp>
      <xdr:nvSpPr>
        <xdr:cNvPr id="13" name="Shape 13"/>
        <xdr:cNvSpPr/>
      </xdr:nvSpPr>
      <xdr:spPr>
        <a:xfrm>
          <a:off x="4536375" y="3632363"/>
          <a:ext cx="1619250" cy="295275"/>
        </a:xfrm>
        <a:prstGeom prst="rightArrow">
          <a:avLst>
            <a:gd fmla="val 50000" name="adj1"/>
            <a:gd fmla="val 50000" name="adj2"/>
          </a:avLst>
        </a:prstGeom>
        <a:solidFill>
          <a:srgbClr val="FFFFFF"/>
        </a:solidFill>
        <a:ln cap="flat" cmpd="sng" w="9525">
          <a:solidFill>
            <a:srgbClr val="1D1B1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57150</xdr:colOff>
      <xdr:row>10</xdr:row>
      <xdr:rowOff>171450</xdr:rowOff>
    </xdr:from>
    <xdr:ext cx="1085850" cy="304800"/>
    <xdr:sp>
      <xdr:nvSpPr>
        <xdr:cNvPr id="14" name="Shape 14"/>
        <xdr:cNvSpPr/>
      </xdr:nvSpPr>
      <xdr:spPr>
        <a:xfrm>
          <a:off x="4807838" y="3632363"/>
          <a:ext cx="1076325" cy="295275"/>
        </a:xfrm>
        <a:prstGeom prst="rect">
          <a:avLst/>
        </a:prstGeom>
        <a:noFill/>
        <a:ln>
          <a:noFill/>
        </a:ln>
      </xdr:spPr>
      <xdr:txBody>
        <a:bodyPr anchorCtr="0" anchor="t" bIns="45000" lIns="90000" spcFirstLastPara="1" rIns="90000" wrap="square" tIns="45000">
          <a:noAutofit/>
        </a:bodyPr>
        <a:lstStyle/>
        <a:p>
          <a:pPr indent="0" lvl="0" marL="0" rtl="0" algn="l">
            <a:lnSpc>
              <a:spcPct val="100000"/>
            </a:lnSpc>
            <a:spcBef>
              <a:spcPts val="0"/>
            </a:spcBef>
            <a:spcAft>
              <a:spcPts val="0"/>
            </a:spcAft>
            <a:buNone/>
          </a:pPr>
          <a:r>
            <a:rPr b="1" lang="en-US" sz="1200" strike="noStrike">
              <a:solidFill>
                <a:srgbClr val="000000"/>
              </a:solidFill>
              <a:latin typeface="Calibri"/>
              <a:ea typeface="Calibri"/>
              <a:cs typeface="Calibri"/>
              <a:sym typeface="Calibri"/>
            </a:rPr>
            <a:t>一部自動転記</a:t>
          </a:r>
          <a:endParaRPr b="0" sz="1200" strike="noStrike">
            <a:latin typeface="Times New Roman"/>
            <a:ea typeface="Times New Roman"/>
            <a:cs typeface="Times New Roman"/>
            <a:sym typeface="Times New Roman"/>
          </a:endParaRPr>
        </a:p>
      </xdr:txBody>
    </xdr:sp>
    <xdr:clientData fLocksWithSheet="0"/>
  </xdr:oneCellAnchor>
  <xdr:oneCellAnchor>
    <xdr:from>
      <xdr:col>22</xdr:col>
      <xdr:colOff>714375</xdr:colOff>
      <xdr:row>10</xdr:row>
      <xdr:rowOff>171450</xdr:rowOff>
    </xdr:from>
    <xdr:ext cx="1085850" cy="304800"/>
    <xdr:sp>
      <xdr:nvSpPr>
        <xdr:cNvPr id="15" name="Shape 15"/>
        <xdr:cNvSpPr/>
      </xdr:nvSpPr>
      <xdr:spPr>
        <a:xfrm>
          <a:off x="4807838" y="3632363"/>
          <a:ext cx="1076325" cy="295275"/>
        </a:xfrm>
        <a:prstGeom prst="rect">
          <a:avLst/>
        </a:prstGeom>
        <a:noFill/>
        <a:ln>
          <a:noFill/>
        </a:ln>
      </xdr:spPr>
      <xdr:txBody>
        <a:bodyPr anchorCtr="0" anchor="t" bIns="45000" lIns="90000" spcFirstLastPara="1" rIns="90000" wrap="square" tIns="45000">
          <a:noAutofit/>
        </a:bodyPr>
        <a:lstStyle/>
        <a:p>
          <a:pPr indent="0" lvl="0" marL="0" rtl="0" algn="l">
            <a:lnSpc>
              <a:spcPct val="100000"/>
            </a:lnSpc>
            <a:spcBef>
              <a:spcPts val="0"/>
            </a:spcBef>
            <a:spcAft>
              <a:spcPts val="0"/>
            </a:spcAft>
            <a:buNone/>
          </a:pPr>
          <a:r>
            <a:rPr b="1" lang="en-US" sz="1200" strike="noStrike">
              <a:solidFill>
                <a:srgbClr val="000000"/>
              </a:solidFill>
              <a:latin typeface="Calibri"/>
              <a:ea typeface="Calibri"/>
              <a:cs typeface="Calibri"/>
              <a:sym typeface="Calibri"/>
            </a:rPr>
            <a:t>一部自動転記</a:t>
          </a:r>
          <a:endParaRPr b="0" sz="1200" strike="noStrike">
            <a:latin typeface="Times New Roman"/>
            <a:ea typeface="Times New Roman"/>
            <a:cs typeface="Times New Roman"/>
            <a:sym typeface="Times New Roman"/>
          </a:endParaRPr>
        </a:p>
      </xdr:txBody>
    </xdr:sp>
    <xdr:clientData fLocksWithSheet="0"/>
  </xdr:oneCellAnchor>
  <xdr:oneCellAnchor>
    <xdr:from>
      <xdr:col>4</xdr:col>
      <xdr:colOff>0</xdr:colOff>
      <xdr:row>8</xdr:row>
      <xdr:rowOff>161925</xdr:rowOff>
    </xdr:from>
    <xdr:ext cx="1266825" cy="733425"/>
    <xdr:sp>
      <xdr:nvSpPr>
        <xdr:cNvPr id="16" name="Shape 16"/>
        <xdr:cNvSpPr/>
      </xdr:nvSpPr>
      <xdr:spPr>
        <a:xfrm>
          <a:off x="4717350" y="3418050"/>
          <a:ext cx="1257300" cy="723900"/>
        </a:xfrm>
        <a:prstGeom prst="rect">
          <a:avLst/>
        </a:prstGeom>
        <a:noFill/>
        <a:ln>
          <a:noFill/>
        </a:ln>
      </xdr:spPr>
      <xdr:txBody>
        <a:bodyPr anchorCtr="0" anchor="t" bIns="45000" lIns="90000" spcFirstLastPara="1" rIns="90000" wrap="square" tIns="45000">
          <a:noAutofit/>
        </a:bodyPr>
        <a:lstStyle/>
        <a:p>
          <a:pPr indent="0" lvl="0" marL="0" rtl="0" algn="l">
            <a:lnSpc>
              <a:spcPct val="100000"/>
            </a:lnSpc>
            <a:spcBef>
              <a:spcPts val="0"/>
            </a:spcBef>
            <a:spcAft>
              <a:spcPts val="0"/>
            </a:spcAft>
            <a:buNone/>
          </a:pPr>
          <a:r>
            <a:rPr b="1" lang="en-US" sz="1400" strike="noStrike">
              <a:solidFill>
                <a:srgbClr val="000000"/>
              </a:solidFill>
              <a:latin typeface="Calibri"/>
              <a:ea typeface="Calibri"/>
              <a:cs typeface="Calibri"/>
              <a:sym typeface="Calibri"/>
            </a:rPr>
            <a:t> 基本情報</a:t>
          </a:r>
          <a:endParaRPr b="0" sz="14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1" lang="en-US" sz="1400" strike="noStrike">
              <a:solidFill>
                <a:srgbClr val="000000"/>
              </a:solidFill>
              <a:latin typeface="Calibri"/>
              <a:ea typeface="Calibri"/>
              <a:cs typeface="Calibri"/>
              <a:sym typeface="Calibri"/>
            </a:rPr>
            <a:t> 入力シート</a:t>
          </a:r>
          <a:endParaRPr b="0" sz="1400" strike="noStrike">
            <a:latin typeface="Times New Roman"/>
            <a:ea typeface="Times New Roman"/>
            <a:cs typeface="Times New Roman"/>
            <a:sym typeface="Times New Roman"/>
          </a:endParaRPr>
        </a:p>
      </xdr:txBody>
    </xdr:sp>
    <xdr:clientData fLocksWithSheet="0"/>
  </xdr:oneCellAnchor>
  <xdr:oneCellAnchor>
    <xdr:from>
      <xdr:col>10</xdr:col>
      <xdr:colOff>57150</xdr:colOff>
      <xdr:row>7</xdr:row>
      <xdr:rowOff>171450</xdr:rowOff>
    </xdr:from>
    <xdr:ext cx="904875" cy="352425"/>
    <xdr:sp>
      <xdr:nvSpPr>
        <xdr:cNvPr id="17" name="Shape 17"/>
        <xdr:cNvSpPr/>
      </xdr:nvSpPr>
      <xdr:spPr>
        <a:xfrm>
          <a:off x="4898325" y="3608550"/>
          <a:ext cx="895350" cy="342900"/>
        </a:xfrm>
        <a:prstGeom prst="wedgeEllipseCallout">
          <a:avLst>
            <a:gd fmla="val -43910" name="adj1"/>
            <a:gd fmla="val 76151" name="adj2"/>
          </a:avLst>
        </a:prstGeom>
        <a:solidFill>
          <a:srgbClr val="FFFFFF"/>
        </a:solidFill>
        <a:ln cap="flat" cmpd="sng" w="9525">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10</xdr:col>
      <xdr:colOff>190500</xdr:colOff>
      <xdr:row>7</xdr:row>
      <xdr:rowOff>161925</xdr:rowOff>
    </xdr:from>
    <xdr:ext cx="885825" cy="400050"/>
    <xdr:sp>
      <xdr:nvSpPr>
        <xdr:cNvPr id="18" name="Shape 18"/>
        <xdr:cNvSpPr/>
      </xdr:nvSpPr>
      <xdr:spPr>
        <a:xfrm>
          <a:off x="4907850" y="3584738"/>
          <a:ext cx="876300" cy="390525"/>
        </a:xfrm>
        <a:prstGeom prst="rect">
          <a:avLst/>
        </a:prstGeom>
        <a:noFill/>
        <a:ln>
          <a:noFill/>
        </a:ln>
      </xdr:spPr>
      <xdr:txBody>
        <a:bodyPr anchorCtr="0" anchor="t" bIns="45000" lIns="90000" spcFirstLastPara="1" rIns="90000" wrap="square" tIns="45000">
          <a:noAutofit/>
        </a:bodyPr>
        <a:lstStyle/>
        <a:p>
          <a:pPr indent="0" lvl="0" marL="0" rtl="0" algn="l">
            <a:lnSpc>
              <a:spcPct val="100000"/>
            </a:lnSpc>
            <a:spcBef>
              <a:spcPts val="0"/>
            </a:spcBef>
            <a:spcAft>
              <a:spcPts val="0"/>
            </a:spcAft>
            <a:buNone/>
          </a:pPr>
          <a:r>
            <a:rPr b="1" lang="en-US" sz="800" strike="noStrike">
              <a:solidFill>
                <a:srgbClr val="000000"/>
              </a:solidFill>
              <a:latin typeface="Calibri"/>
              <a:ea typeface="Calibri"/>
              <a:cs typeface="Calibri"/>
              <a:sym typeface="Calibri"/>
            </a:rPr>
            <a:t>紙の場合</a:t>
          </a:r>
          <a:endParaRPr b="0" sz="8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1" lang="en-US" sz="800" strike="noStrike">
              <a:solidFill>
                <a:srgbClr val="000000"/>
              </a:solidFill>
              <a:latin typeface="Calibri"/>
              <a:ea typeface="Calibri"/>
              <a:cs typeface="Calibri"/>
              <a:sym typeface="Calibri"/>
            </a:rPr>
            <a:t>提出不要</a:t>
          </a:r>
          <a:endParaRPr b="0" sz="800" strike="noStrike">
            <a:latin typeface="Times New Roman"/>
            <a:ea typeface="Times New Roman"/>
            <a:cs typeface="Times New Roman"/>
            <a:sym typeface="Times New Roman"/>
          </a:endParaRPr>
        </a:p>
      </xdr:txBody>
    </xdr:sp>
    <xdr:clientData fLocksWithSheet="0"/>
  </xdr:oneCellAnchor>
  <xdr:oneCellAnchor>
    <xdr:from>
      <xdr:col>22</xdr:col>
      <xdr:colOff>266700</xdr:colOff>
      <xdr:row>7</xdr:row>
      <xdr:rowOff>152400</xdr:rowOff>
    </xdr:from>
    <xdr:ext cx="723900" cy="180975"/>
    <xdr:sp>
      <xdr:nvSpPr>
        <xdr:cNvPr id="19" name="Shape 19"/>
        <xdr:cNvSpPr/>
      </xdr:nvSpPr>
      <xdr:spPr>
        <a:xfrm>
          <a:off x="4988813" y="3694275"/>
          <a:ext cx="714375" cy="171450"/>
        </a:xfrm>
        <a:prstGeom prst="wedgeEllipseCallout">
          <a:avLst>
            <a:gd fmla="val -43910" name="adj1"/>
            <a:gd fmla="val 76151" name="adj2"/>
          </a:avLst>
        </a:prstGeom>
        <a:solidFill>
          <a:srgbClr val="FFFFFF"/>
        </a:solidFill>
        <a:ln cap="flat" cmpd="sng" w="9525">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22</xdr:col>
      <xdr:colOff>361950</xdr:colOff>
      <xdr:row>7</xdr:row>
      <xdr:rowOff>133350</xdr:rowOff>
    </xdr:from>
    <xdr:ext cx="695325" cy="247650"/>
    <xdr:sp>
      <xdr:nvSpPr>
        <xdr:cNvPr id="20" name="Shape 20"/>
        <xdr:cNvSpPr/>
      </xdr:nvSpPr>
      <xdr:spPr>
        <a:xfrm>
          <a:off x="5003100" y="3656175"/>
          <a:ext cx="685800" cy="247650"/>
        </a:xfrm>
        <a:prstGeom prst="rect">
          <a:avLst/>
        </a:prstGeom>
        <a:noFill/>
        <a:ln>
          <a:noFill/>
        </a:ln>
      </xdr:spPr>
      <xdr:txBody>
        <a:bodyPr anchorCtr="0" anchor="t" bIns="45000" lIns="90000" spcFirstLastPara="1" rIns="90000" wrap="square" tIns="45000">
          <a:noAutofit/>
        </a:bodyPr>
        <a:lstStyle/>
        <a:p>
          <a:pPr indent="0" lvl="0" marL="0" rtl="0" algn="l">
            <a:lnSpc>
              <a:spcPct val="100000"/>
            </a:lnSpc>
            <a:spcBef>
              <a:spcPts val="0"/>
            </a:spcBef>
            <a:spcAft>
              <a:spcPts val="0"/>
            </a:spcAft>
            <a:buNone/>
          </a:pPr>
          <a:r>
            <a:rPr b="1" lang="en-US" sz="800" strike="noStrike">
              <a:solidFill>
                <a:srgbClr val="000000"/>
              </a:solidFill>
              <a:latin typeface="Calibri"/>
              <a:ea typeface="Calibri"/>
              <a:cs typeface="Calibri"/>
              <a:sym typeface="Calibri"/>
            </a:rPr>
            <a:t>要提出</a:t>
          </a:r>
          <a:endParaRPr b="0" sz="8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t/>
          </a:r>
          <a:endParaRPr b="0" sz="800" strike="noStrike">
            <a:latin typeface="Times New Roman"/>
            <a:ea typeface="Times New Roman"/>
            <a:cs typeface="Times New Roman"/>
            <a:sym typeface="Times New Roman"/>
          </a:endParaRPr>
        </a:p>
      </xdr:txBody>
    </xdr:sp>
    <xdr:clientData fLocksWithSheet="0"/>
  </xdr:oneCellAnchor>
  <xdr:oneCellAnchor>
    <xdr:from>
      <xdr:col>24</xdr:col>
      <xdr:colOff>904875</xdr:colOff>
      <xdr:row>7</xdr:row>
      <xdr:rowOff>152400</xdr:rowOff>
    </xdr:from>
    <xdr:ext cx="723900" cy="180975"/>
    <xdr:sp>
      <xdr:nvSpPr>
        <xdr:cNvPr id="21" name="Shape 21"/>
        <xdr:cNvSpPr/>
      </xdr:nvSpPr>
      <xdr:spPr>
        <a:xfrm>
          <a:off x="4988813" y="3694275"/>
          <a:ext cx="714375" cy="171450"/>
        </a:xfrm>
        <a:prstGeom prst="wedgeEllipseCallout">
          <a:avLst>
            <a:gd fmla="val -43910" name="adj1"/>
            <a:gd fmla="val 76151" name="adj2"/>
          </a:avLst>
        </a:prstGeom>
        <a:solidFill>
          <a:srgbClr val="FFFFFF"/>
        </a:solidFill>
        <a:ln cap="flat" cmpd="sng" w="9525">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24</xdr:col>
      <xdr:colOff>1000125</xdr:colOff>
      <xdr:row>7</xdr:row>
      <xdr:rowOff>133350</xdr:rowOff>
    </xdr:from>
    <xdr:ext cx="695325" cy="247650"/>
    <xdr:sp>
      <xdr:nvSpPr>
        <xdr:cNvPr id="22" name="Shape 22"/>
        <xdr:cNvSpPr/>
      </xdr:nvSpPr>
      <xdr:spPr>
        <a:xfrm>
          <a:off x="5003100" y="3656175"/>
          <a:ext cx="685800" cy="247650"/>
        </a:xfrm>
        <a:prstGeom prst="rect">
          <a:avLst/>
        </a:prstGeom>
        <a:noFill/>
        <a:ln>
          <a:noFill/>
        </a:ln>
      </xdr:spPr>
      <xdr:txBody>
        <a:bodyPr anchorCtr="0" anchor="t" bIns="45000" lIns="90000" spcFirstLastPara="1" rIns="90000" wrap="square" tIns="45000">
          <a:noAutofit/>
        </a:bodyPr>
        <a:lstStyle/>
        <a:p>
          <a:pPr indent="0" lvl="0" marL="0" rtl="0" algn="l">
            <a:lnSpc>
              <a:spcPct val="100000"/>
            </a:lnSpc>
            <a:spcBef>
              <a:spcPts val="0"/>
            </a:spcBef>
            <a:spcAft>
              <a:spcPts val="0"/>
            </a:spcAft>
            <a:buNone/>
          </a:pPr>
          <a:r>
            <a:rPr b="1" lang="en-US" sz="800" strike="noStrike">
              <a:solidFill>
                <a:srgbClr val="000000"/>
              </a:solidFill>
              <a:latin typeface="Calibri"/>
              <a:ea typeface="Calibri"/>
              <a:cs typeface="Calibri"/>
              <a:sym typeface="Calibri"/>
            </a:rPr>
            <a:t>要提出</a:t>
          </a:r>
          <a:endParaRPr b="0" sz="8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t/>
          </a:r>
          <a:endParaRPr b="0" sz="800" strike="noStrike">
            <a:latin typeface="Times New Roman"/>
            <a:ea typeface="Times New Roman"/>
            <a:cs typeface="Times New Roman"/>
            <a:sym typeface="Times New Roman"/>
          </a:endParaRPr>
        </a:p>
      </xdr:txBody>
    </xdr:sp>
    <xdr:clientData fLocksWithSheet="0"/>
  </xdr:oneCellAnchor>
  <xdr:oneCellAnchor>
    <xdr:from>
      <xdr:col>9</xdr:col>
      <xdr:colOff>28575</xdr:colOff>
      <xdr:row>16</xdr:row>
      <xdr:rowOff>152400</xdr:rowOff>
    </xdr:from>
    <xdr:ext cx="4572000" cy="19335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85725</xdr:colOff>
      <xdr:row>107</xdr:row>
      <xdr:rowOff>38100</xdr:rowOff>
    </xdr:from>
    <xdr:ext cx="76200" cy="857250"/>
    <xdr:sp>
      <xdr:nvSpPr>
        <xdr:cNvPr id="23" name="Shape 23"/>
        <xdr:cNvSpPr/>
      </xdr:nvSpPr>
      <xdr:spPr>
        <a:xfrm>
          <a:off x="5312663" y="3356138"/>
          <a:ext cx="66675" cy="847725"/>
        </a:xfrm>
        <a:prstGeom prst="leftBracket">
          <a:avLst>
            <a:gd fmla="val 8333" name="adj"/>
          </a:avLst>
        </a:prstGeom>
        <a:noFill/>
        <a:ln cap="flat" cmpd="sng" w="9525">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133350</xdr:colOff>
      <xdr:row>37</xdr:row>
      <xdr:rowOff>38100</xdr:rowOff>
    </xdr:from>
    <xdr:ext cx="304800" cy="180975"/>
    <xdr:sp>
      <xdr:nvSpPr>
        <xdr:cNvPr id="24" name="Shape 24"/>
        <xdr:cNvSpPr/>
      </xdr:nvSpPr>
      <xdr:spPr>
        <a:xfrm>
          <a:off x="5198363" y="3694275"/>
          <a:ext cx="295275" cy="171450"/>
        </a:xfrm>
        <a:prstGeom prst="rect">
          <a:avLst/>
        </a:prstGeom>
        <a:noFill/>
        <a:ln>
          <a:noFill/>
        </a:ln>
      </xdr:spPr>
      <xdr:txBody>
        <a:bodyPr anchorCtr="0" anchor="ctr" bIns="45000" lIns="90000" spcFirstLastPara="1" rIns="90000" wrap="square" tIns="45000">
          <a:noAutofit/>
        </a:bodyPr>
        <a:lstStyle/>
        <a:p>
          <a:pPr indent="0" lvl="0" marL="0" rtl="0" algn="l">
            <a:lnSpc>
              <a:spcPct val="100000"/>
            </a:lnSpc>
            <a:spcBef>
              <a:spcPts val="0"/>
            </a:spcBef>
            <a:spcAft>
              <a:spcPts val="0"/>
            </a:spcAft>
            <a:buNone/>
          </a:pPr>
          <a:r>
            <a:rPr b="0" lang="en-US" sz="600" strike="noStrike">
              <a:solidFill>
                <a:srgbClr val="000000"/>
              </a:solidFill>
              <a:latin typeface="Times New Roman"/>
              <a:ea typeface="Times New Roman"/>
              <a:cs typeface="Times New Roman"/>
              <a:sym typeface="Times New Roman"/>
            </a:rPr>
            <a:t>(a)</a:t>
          </a:r>
          <a:endParaRPr b="0" sz="600" strike="noStrike">
            <a:latin typeface="Times New Roman"/>
            <a:ea typeface="Times New Roman"/>
            <a:cs typeface="Times New Roman"/>
            <a:sym typeface="Times New Roman"/>
          </a:endParaRPr>
        </a:p>
      </xdr:txBody>
    </xdr:sp>
    <xdr:clientData fLocksWithSheet="0"/>
  </xdr:oneCellAnchor>
  <xdr:oneCellAnchor>
    <xdr:from>
      <xdr:col>21</xdr:col>
      <xdr:colOff>123825</xdr:colOff>
      <xdr:row>37</xdr:row>
      <xdr:rowOff>38100</xdr:rowOff>
    </xdr:from>
    <xdr:ext cx="304800" cy="180975"/>
    <xdr:sp>
      <xdr:nvSpPr>
        <xdr:cNvPr id="25" name="Shape 25"/>
        <xdr:cNvSpPr/>
      </xdr:nvSpPr>
      <xdr:spPr>
        <a:xfrm>
          <a:off x="5198363" y="3694275"/>
          <a:ext cx="295275" cy="171450"/>
        </a:xfrm>
        <a:prstGeom prst="rect">
          <a:avLst/>
        </a:prstGeom>
        <a:noFill/>
        <a:ln>
          <a:noFill/>
        </a:ln>
      </xdr:spPr>
      <xdr:txBody>
        <a:bodyPr anchorCtr="0" anchor="ctr" bIns="45000" lIns="90000" spcFirstLastPara="1" rIns="90000" wrap="square" tIns="45000">
          <a:noAutofit/>
        </a:bodyPr>
        <a:lstStyle/>
        <a:p>
          <a:pPr indent="0" lvl="0" marL="0" rtl="0" algn="l">
            <a:lnSpc>
              <a:spcPct val="100000"/>
            </a:lnSpc>
            <a:spcBef>
              <a:spcPts val="0"/>
            </a:spcBef>
            <a:spcAft>
              <a:spcPts val="0"/>
            </a:spcAft>
            <a:buNone/>
          </a:pPr>
          <a:r>
            <a:rPr b="0" lang="en-US" sz="600" strike="noStrike">
              <a:solidFill>
                <a:srgbClr val="000000"/>
              </a:solidFill>
              <a:latin typeface="Times New Roman"/>
              <a:ea typeface="Times New Roman"/>
              <a:cs typeface="Times New Roman"/>
              <a:sym typeface="Times New Roman"/>
            </a:rPr>
            <a:t>(b)</a:t>
          </a:r>
          <a:endParaRPr b="0" sz="600" strike="noStrike">
            <a:latin typeface="Times New Roman"/>
            <a:ea typeface="Times New Roman"/>
            <a:cs typeface="Times New Roman"/>
            <a:sym typeface="Times New Roman"/>
          </a:endParaRPr>
        </a:p>
      </xdr:txBody>
    </xdr:sp>
    <xdr:clientData fLocksWithSheet="0"/>
  </xdr:oneCellAnchor>
  <xdr:oneCellAnchor>
    <xdr:from>
      <xdr:col>28</xdr:col>
      <xdr:colOff>123825</xdr:colOff>
      <xdr:row>37</xdr:row>
      <xdr:rowOff>38100</xdr:rowOff>
    </xdr:from>
    <xdr:ext cx="304800" cy="180975"/>
    <xdr:sp>
      <xdr:nvSpPr>
        <xdr:cNvPr id="26" name="Shape 26"/>
        <xdr:cNvSpPr/>
      </xdr:nvSpPr>
      <xdr:spPr>
        <a:xfrm>
          <a:off x="5198363" y="3694275"/>
          <a:ext cx="295275" cy="171450"/>
        </a:xfrm>
        <a:prstGeom prst="rect">
          <a:avLst/>
        </a:prstGeom>
        <a:noFill/>
        <a:ln>
          <a:noFill/>
        </a:ln>
      </xdr:spPr>
      <xdr:txBody>
        <a:bodyPr anchorCtr="0" anchor="ctr" bIns="45000" lIns="90000" spcFirstLastPara="1" rIns="90000" wrap="square" tIns="45000">
          <a:noAutofit/>
        </a:bodyPr>
        <a:lstStyle/>
        <a:p>
          <a:pPr indent="0" lvl="0" marL="0" rtl="0" algn="l">
            <a:lnSpc>
              <a:spcPct val="100000"/>
            </a:lnSpc>
            <a:spcBef>
              <a:spcPts val="0"/>
            </a:spcBef>
            <a:spcAft>
              <a:spcPts val="0"/>
            </a:spcAft>
            <a:buNone/>
          </a:pPr>
          <a:r>
            <a:rPr b="0" lang="en-US" sz="600" strike="noStrike">
              <a:solidFill>
                <a:srgbClr val="000000"/>
              </a:solidFill>
              <a:latin typeface="Times New Roman"/>
              <a:ea typeface="Times New Roman"/>
              <a:cs typeface="Times New Roman"/>
              <a:sym typeface="Times New Roman"/>
            </a:rPr>
            <a:t>(c)</a:t>
          </a:r>
          <a:endParaRPr b="0" sz="600" strike="noStrike">
            <a:latin typeface="Times New Roman"/>
            <a:ea typeface="Times New Roman"/>
            <a:cs typeface="Times New Roman"/>
            <a:sym typeface="Times New Roman"/>
          </a:endParaRPr>
        </a:p>
      </xdr:txBody>
    </xdr:sp>
    <xdr:clientData fLocksWithSheet="0"/>
  </xdr:oneCellAnchor>
  <xdr:oneCellAnchor>
    <xdr:from>
      <xdr:col>38</xdr:col>
      <xdr:colOff>57150</xdr:colOff>
      <xdr:row>0</xdr:row>
      <xdr:rowOff>209550</xdr:rowOff>
    </xdr:from>
    <xdr:ext cx="4914900" cy="1419225"/>
    <xdr:sp>
      <xdr:nvSpPr>
        <xdr:cNvPr id="27" name="Shape 27"/>
        <xdr:cNvSpPr/>
      </xdr:nvSpPr>
      <xdr:spPr>
        <a:xfrm>
          <a:off x="2898075" y="3075150"/>
          <a:ext cx="4895850" cy="1409700"/>
        </a:xfrm>
        <a:prstGeom prst="rect">
          <a:avLst/>
        </a:prstGeom>
        <a:solidFill>
          <a:schemeClr val="lt1"/>
        </a:solidFill>
        <a:ln cap="flat" cmpd="sng" w="12600">
          <a:solidFill>
            <a:schemeClr val="dk1"/>
          </a:solidFill>
          <a:prstDash val="solid"/>
          <a:round/>
          <a:headEnd len="sm" w="sm" type="none"/>
          <a:tailEnd len="sm" w="sm" type="none"/>
        </a:ln>
      </xdr:spPr>
      <xdr:txBody>
        <a:bodyPr anchorCtr="0" anchor="ctr" bIns="0" lIns="18350" spcFirstLastPara="1" rIns="0" wrap="square" tIns="0">
          <a:noAutofit/>
        </a:bodyPr>
        <a:lstStyle/>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【凡例】（本シート及び各様式）</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以下の分類に従い、色付きセルに必要事項を入力してください。</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各加算の算定に共通して必要な情報　入力セル</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処遇改善加算の算定に必要な情報　入力セル</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特定加算の算定に必要な情報　入力セル</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ベースアップ等加算の算定に必要な情報　入力セル</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t/>
          </a:r>
          <a:endParaRPr b="0" sz="1100" strike="noStrike">
            <a:latin typeface="Times New Roman"/>
            <a:ea typeface="Times New Roman"/>
            <a:cs typeface="Times New Roman"/>
            <a:sym typeface="Times New Roman"/>
          </a:endParaRPr>
        </a:p>
      </xdr:txBody>
    </xdr:sp>
    <xdr:clientData fLocksWithSheet="0"/>
  </xdr:oneCellAnchor>
  <xdr:oneCellAnchor>
    <xdr:from>
      <xdr:col>38</xdr:col>
      <xdr:colOff>228600</xdr:colOff>
      <xdr:row>4</xdr:row>
      <xdr:rowOff>28575</xdr:rowOff>
    </xdr:from>
    <xdr:ext cx="323850" cy="142875"/>
    <xdr:sp>
      <xdr:nvSpPr>
        <xdr:cNvPr id="28" name="Shape 28"/>
        <xdr:cNvSpPr/>
      </xdr:nvSpPr>
      <xdr:spPr>
        <a:xfrm>
          <a:off x="5188838" y="3718088"/>
          <a:ext cx="314325" cy="123825"/>
        </a:xfrm>
        <a:prstGeom prst="rect">
          <a:avLst/>
        </a:prstGeom>
        <a:solidFill>
          <a:srgbClr val="CCFFFF"/>
        </a:solidFill>
        <a:ln cap="flat" cmpd="sng" w="12600">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38</xdr:col>
      <xdr:colOff>228600</xdr:colOff>
      <xdr:row>3</xdr:row>
      <xdr:rowOff>171450</xdr:rowOff>
    </xdr:from>
    <xdr:ext cx="323850" cy="142875"/>
    <xdr:sp>
      <xdr:nvSpPr>
        <xdr:cNvPr id="29" name="Shape 29"/>
        <xdr:cNvSpPr/>
      </xdr:nvSpPr>
      <xdr:spPr>
        <a:xfrm>
          <a:off x="5188838" y="3713325"/>
          <a:ext cx="314325" cy="133350"/>
        </a:xfrm>
        <a:prstGeom prst="rect">
          <a:avLst/>
        </a:prstGeom>
        <a:solidFill>
          <a:srgbClr val="CCFFCC"/>
        </a:solidFill>
        <a:ln cap="flat" cmpd="sng" w="12600">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38</xdr:col>
      <xdr:colOff>228600</xdr:colOff>
      <xdr:row>3</xdr:row>
      <xdr:rowOff>19050</xdr:rowOff>
    </xdr:from>
    <xdr:ext cx="323850" cy="142875"/>
    <xdr:sp>
      <xdr:nvSpPr>
        <xdr:cNvPr id="30" name="Shape 30"/>
        <xdr:cNvSpPr/>
      </xdr:nvSpPr>
      <xdr:spPr>
        <a:xfrm>
          <a:off x="5188838" y="3718088"/>
          <a:ext cx="314325" cy="123825"/>
        </a:xfrm>
        <a:prstGeom prst="rect">
          <a:avLst/>
        </a:prstGeom>
        <a:solidFill>
          <a:srgbClr val="FBD4B4"/>
        </a:solidFill>
        <a:ln cap="flat" cmpd="sng" w="12600">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38</xdr:col>
      <xdr:colOff>228600</xdr:colOff>
      <xdr:row>5</xdr:row>
      <xdr:rowOff>142875</xdr:rowOff>
    </xdr:from>
    <xdr:ext cx="323850" cy="161925"/>
    <xdr:sp>
      <xdr:nvSpPr>
        <xdr:cNvPr id="31" name="Shape 31"/>
        <xdr:cNvSpPr/>
      </xdr:nvSpPr>
      <xdr:spPr>
        <a:xfrm>
          <a:off x="5193600" y="3703800"/>
          <a:ext cx="304800" cy="152400"/>
        </a:xfrm>
        <a:prstGeom prst="rect">
          <a:avLst/>
        </a:prstGeom>
        <a:solidFill>
          <a:srgbClr val="FFFFCC"/>
        </a:solidFill>
        <a:ln cap="flat" cmpd="sng" w="12600">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75"/>
    <col customWidth="1" min="2" max="2" width="11.0"/>
    <col customWidth="1" min="3" max="12" width="2.63"/>
    <col customWidth="1" min="13" max="17" width="4.25"/>
    <col customWidth="1" min="18" max="22" width="2.63"/>
    <col customWidth="1" min="23" max="23" width="12.75"/>
    <col customWidth="1" min="24" max="24" width="25.0"/>
    <col customWidth="1" min="25" max="25" width="22.5"/>
    <col customWidth="1" min="26" max="26" width="21.88"/>
    <col customWidth="1" min="27" max="27" width="14.75"/>
    <col customWidth="1" min="28" max="28" width="20.88"/>
    <col customWidth="1" hidden="1" min="29" max="29" width="9.0"/>
    <col customWidth="1" min="30" max="36" width="9.0"/>
  </cols>
  <sheetData>
    <row r="1" ht="19.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t="s">
        <v>1</v>
      </c>
      <c r="AD1" s="2"/>
      <c r="AE1" s="2"/>
      <c r="AF1" s="2"/>
      <c r="AG1" s="2"/>
      <c r="AH1" s="2"/>
      <c r="AI1" s="2"/>
      <c r="AJ1" s="2"/>
    </row>
    <row r="2" ht="9.0" customHeight="1">
      <c r="A2" s="3"/>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ht="19.5" customHeight="1">
      <c r="A3" s="4" t="s">
        <v>2</v>
      </c>
      <c r="B3" s="5"/>
      <c r="C3" s="5"/>
      <c r="D3" s="5"/>
      <c r="E3" s="5"/>
      <c r="F3" s="5"/>
      <c r="G3" s="5"/>
      <c r="H3" s="5"/>
      <c r="I3" s="5"/>
      <c r="J3" s="5"/>
      <c r="K3" s="5"/>
      <c r="L3" s="5"/>
      <c r="M3" s="5"/>
      <c r="N3" s="5"/>
      <c r="O3" s="5"/>
      <c r="P3" s="5"/>
      <c r="Q3" s="5"/>
      <c r="R3" s="5"/>
      <c r="S3" s="5"/>
      <c r="T3" s="5"/>
      <c r="U3" s="5"/>
      <c r="V3" s="5"/>
      <c r="W3" s="5"/>
      <c r="X3" s="5"/>
      <c r="Y3" s="5"/>
      <c r="Z3" s="5"/>
      <c r="AA3" s="5"/>
      <c r="AB3" s="2"/>
      <c r="AC3" s="2"/>
      <c r="AD3" s="2"/>
      <c r="AE3" s="2"/>
      <c r="AF3" s="2"/>
      <c r="AG3" s="2"/>
      <c r="AH3" s="2"/>
      <c r="AI3" s="2"/>
      <c r="AJ3" s="2"/>
    </row>
    <row r="4" ht="37.5" customHeight="1">
      <c r="A4" s="6" t="s">
        <v>3</v>
      </c>
      <c r="AB4" s="7"/>
      <c r="AC4" s="7"/>
      <c r="AD4" s="7"/>
      <c r="AE4" s="7"/>
      <c r="AF4" s="7"/>
      <c r="AG4" s="7"/>
      <c r="AH4" s="7"/>
      <c r="AI4" s="7"/>
      <c r="AJ4" s="7"/>
    </row>
    <row r="5" ht="6.0" customHeight="1">
      <c r="A5" s="4"/>
      <c r="B5" s="5"/>
      <c r="C5" s="5"/>
      <c r="D5" s="5"/>
      <c r="E5" s="5"/>
      <c r="F5" s="5"/>
      <c r="G5" s="5"/>
      <c r="H5" s="5"/>
      <c r="I5" s="5"/>
      <c r="J5" s="5"/>
      <c r="K5" s="5"/>
      <c r="L5" s="5"/>
      <c r="M5" s="5"/>
      <c r="N5" s="5"/>
      <c r="O5" s="5"/>
      <c r="P5" s="5"/>
      <c r="Q5" s="5"/>
      <c r="R5" s="5"/>
      <c r="S5" s="5"/>
      <c r="T5" s="5"/>
      <c r="U5" s="5"/>
      <c r="V5" s="5"/>
      <c r="W5" s="5"/>
      <c r="X5" s="5"/>
      <c r="Y5" s="5"/>
      <c r="Z5" s="5"/>
      <c r="AA5" s="5"/>
      <c r="AB5" s="2"/>
      <c r="AC5" s="2"/>
      <c r="AD5" s="2"/>
      <c r="AE5" s="2"/>
      <c r="AF5" s="2"/>
      <c r="AG5" s="2"/>
      <c r="AH5" s="2"/>
      <c r="AI5" s="2"/>
      <c r="AJ5" s="2"/>
    </row>
    <row r="6" ht="19.5" customHeight="1">
      <c r="A6" s="4" t="s">
        <v>4</v>
      </c>
      <c r="B6" s="5"/>
      <c r="C6" s="5"/>
      <c r="D6" s="5"/>
      <c r="E6" s="5"/>
      <c r="F6" s="5"/>
      <c r="G6" s="5"/>
      <c r="H6" s="5"/>
      <c r="I6" s="5"/>
      <c r="J6" s="5"/>
      <c r="K6" s="5"/>
      <c r="L6" s="5"/>
      <c r="M6" s="5"/>
      <c r="N6" s="5"/>
      <c r="O6" s="5"/>
      <c r="P6" s="5"/>
      <c r="Q6" s="5"/>
      <c r="R6" s="5"/>
      <c r="S6" s="5"/>
      <c r="T6" s="5"/>
      <c r="U6" s="5"/>
      <c r="V6" s="5"/>
      <c r="W6" s="5"/>
      <c r="X6" s="5"/>
      <c r="Y6" s="5"/>
      <c r="Z6" s="5"/>
      <c r="AA6" s="5"/>
      <c r="AB6" s="2"/>
      <c r="AC6" s="2"/>
      <c r="AD6" s="2"/>
      <c r="AE6" s="2"/>
      <c r="AF6" s="2"/>
      <c r="AG6" s="2"/>
      <c r="AH6" s="2"/>
      <c r="AI6" s="2"/>
      <c r="AJ6" s="2"/>
    </row>
    <row r="7" ht="12.0" customHeight="1">
      <c r="A7" s="8"/>
      <c r="B7" s="5"/>
      <c r="C7" s="5"/>
      <c r="D7" s="5"/>
      <c r="E7" s="5"/>
      <c r="F7" s="5"/>
      <c r="G7" s="5"/>
      <c r="H7" s="5"/>
      <c r="I7" s="5"/>
      <c r="J7" s="5"/>
      <c r="K7" s="5"/>
      <c r="L7" s="5"/>
      <c r="M7" s="5"/>
      <c r="N7" s="5"/>
      <c r="O7" s="5"/>
      <c r="P7" s="5"/>
      <c r="Q7" s="5"/>
      <c r="R7" s="5"/>
      <c r="S7" s="5"/>
      <c r="T7" s="5"/>
      <c r="U7" s="5"/>
      <c r="V7" s="5"/>
      <c r="W7" s="5"/>
      <c r="X7" s="5"/>
      <c r="Y7" s="5"/>
      <c r="Z7" s="5"/>
      <c r="AA7" s="5"/>
      <c r="AB7" s="2"/>
      <c r="AC7" s="2"/>
      <c r="AD7" s="2"/>
      <c r="AE7" s="2"/>
      <c r="AF7" s="2"/>
      <c r="AG7" s="2"/>
      <c r="AH7" s="2"/>
      <c r="AI7" s="2"/>
      <c r="AJ7" s="2"/>
    </row>
    <row r="8" ht="19.5" customHeight="1">
      <c r="A8" s="4"/>
      <c r="B8" s="5"/>
      <c r="C8" s="5"/>
      <c r="D8" s="5"/>
      <c r="E8" s="5"/>
      <c r="F8" s="5"/>
      <c r="G8" s="5"/>
      <c r="H8" s="5"/>
      <c r="I8" s="5"/>
      <c r="J8" s="5"/>
      <c r="K8" s="5"/>
      <c r="L8" s="5"/>
      <c r="M8" s="5"/>
      <c r="N8" s="5"/>
      <c r="O8" s="5"/>
      <c r="P8" s="5"/>
      <c r="Q8" s="5"/>
      <c r="R8" s="5"/>
      <c r="S8" s="5"/>
      <c r="T8" s="5"/>
      <c r="U8" s="5"/>
      <c r="V8" s="5"/>
      <c r="W8" s="5"/>
      <c r="X8" s="5"/>
      <c r="Y8" s="5"/>
      <c r="Z8" s="5"/>
      <c r="AA8" s="5"/>
      <c r="AB8" s="2"/>
      <c r="AC8" s="2"/>
      <c r="AD8" s="2"/>
      <c r="AE8" s="2"/>
      <c r="AF8" s="2"/>
      <c r="AG8" s="2"/>
      <c r="AH8" s="2"/>
      <c r="AI8" s="2"/>
      <c r="AJ8" s="2"/>
    </row>
    <row r="9" ht="19.5" customHeight="1">
      <c r="A9" s="4"/>
      <c r="B9" s="5"/>
      <c r="C9" s="5"/>
      <c r="D9" s="5"/>
      <c r="E9" s="5"/>
      <c r="F9" s="5"/>
      <c r="G9" s="5"/>
      <c r="H9" s="5"/>
      <c r="I9" s="5"/>
      <c r="J9" s="5"/>
      <c r="K9" s="5"/>
      <c r="L9" s="5"/>
      <c r="M9" s="5"/>
      <c r="N9" s="5"/>
      <c r="O9" s="5"/>
      <c r="P9" s="5"/>
      <c r="Q9" s="5"/>
      <c r="R9" s="5"/>
      <c r="S9" s="5"/>
      <c r="T9" s="5"/>
      <c r="U9" s="5"/>
      <c r="V9" s="5"/>
      <c r="W9" s="5"/>
      <c r="X9" s="5"/>
      <c r="Y9" s="5"/>
      <c r="Z9" s="5"/>
      <c r="AA9" s="5"/>
      <c r="AB9" s="2"/>
      <c r="AC9" s="2"/>
      <c r="AD9" s="2"/>
      <c r="AE9" s="2"/>
      <c r="AF9" s="2"/>
      <c r="AG9" s="2"/>
      <c r="AH9" s="2"/>
      <c r="AI9" s="2"/>
      <c r="AJ9" s="2"/>
    </row>
    <row r="10" ht="19.5" customHeight="1">
      <c r="A10" s="4"/>
      <c r="B10" s="5"/>
      <c r="C10" s="5"/>
      <c r="D10" s="5"/>
      <c r="E10" s="5"/>
      <c r="F10" s="5"/>
      <c r="G10" s="5"/>
      <c r="H10" s="5"/>
      <c r="I10" s="5"/>
      <c r="J10" s="5"/>
      <c r="K10" s="5"/>
      <c r="L10" s="5"/>
      <c r="M10" s="5"/>
      <c r="N10" s="5"/>
      <c r="O10" s="5"/>
      <c r="P10" s="5"/>
      <c r="Q10" s="5"/>
      <c r="R10" s="5"/>
      <c r="S10" s="5"/>
      <c r="T10" s="5"/>
      <c r="U10" s="5"/>
      <c r="V10" s="5"/>
      <c r="W10" s="5"/>
      <c r="X10" s="5"/>
      <c r="Y10" s="5"/>
      <c r="Z10" s="5"/>
      <c r="AA10" s="5"/>
      <c r="AB10" s="2"/>
      <c r="AC10" s="2"/>
      <c r="AD10" s="2"/>
      <c r="AE10" s="2"/>
      <c r="AF10" s="2"/>
      <c r="AG10" s="2"/>
      <c r="AH10" s="2"/>
      <c r="AI10" s="2"/>
      <c r="AJ10" s="2"/>
    </row>
    <row r="11" ht="19.5" customHeight="1">
      <c r="A11" s="4"/>
      <c r="B11" s="5"/>
      <c r="C11" s="5"/>
      <c r="D11" s="5"/>
      <c r="E11" s="5"/>
      <c r="F11" s="5"/>
      <c r="G11" s="5"/>
      <c r="H11" s="5"/>
      <c r="I11" s="5"/>
      <c r="J11" s="5"/>
      <c r="K11" s="5"/>
      <c r="L11" s="5"/>
      <c r="M11" s="5"/>
      <c r="N11" s="5"/>
      <c r="O11" s="5"/>
      <c r="P11" s="5"/>
      <c r="Q11" s="5"/>
      <c r="R11" s="5"/>
      <c r="S11" s="5"/>
      <c r="T11" s="5"/>
      <c r="U11" s="5"/>
      <c r="V11" s="5"/>
      <c r="W11" s="5"/>
      <c r="X11" s="5"/>
      <c r="Y11" s="5"/>
      <c r="Z11" s="5"/>
      <c r="AA11" s="5"/>
      <c r="AB11" s="2"/>
      <c r="AC11" s="2"/>
      <c r="AD11" s="2"/>
      <c r="AE11" s="2"/>
      <c r="AF11" s="2"/>
      <c r="AG11" s="2"/>
      <c r="AH11" s="2"/>
      <c r="AI11" s="2"/>
      <c r="AJ11" s="2"/>
    </row>
    <row r="12" ht="19.5" customHeight="1">
      <c r="A12" s="4"/>
      <c r="B12" s="5"/>
      <c r="C12" s="5"/>
      <c r="D12" s="5"/>
      <c r="E12" s="5"/>
      <c r="F12" s="5"/>
      <c r="G12" s="5"/>
      <c r="H12" s="5"/>
      <c r="I12" s="5"/>
      <c r="J12" s="5"/>
      <c r="K12" s="5"/>
      <c r="L12" s="5"/>
      <c r="M12" s="5"/>
      <c r="N12" s="5"/>
      <c r="O12" s="5"/>
      <c r="P12" s="5"/>
      <c r="Q12" s="5"/>
      <c r="R12" s="5"/>
      <c r="S12" s="5"/>
      <c r="T12" s="5"/>
      <c r="U12" s="5"/>
      <c r="V12" s="5"/>
      <c r="W12" s="5"/>
      <c r="X12" s="5"/>
      <c r="Y12" s="5"/>
      <c r="Z12" s="5"/>
      <c r="AA12" s="5"/>
      <c r="AB12" s="2"/>
      <c r="AC12" s="2"/>
      <c r="AD12" s="2"/>
      <c r="AE12" s="2"/>
      <c r="AF12" s="2"/>
      <c r="AG12" s="2"/>
      <c r="AH12" s="2"/>
      <c r="AI12" s="2"/>
      <c r="AJ12" s="2"/>
    </row>
    <row r="13" ht="19.5" customHeight="1">
      <c r="A13" s="4"/>
      <c r="B13" s="5"/>
      <c r="C13" s="5"/>
      <c r="D13" s="5"/>
      <c r="E13" s="5"/>
      <c r="F13" s="5"/>
      <c r="G13" s="5"/>
      <c r="H13" s="5"/>
      <c r="I13" s="5"/>
      <c r="J13" s="5"/>
      <c r="K13" s="5"/>
      <c r="L13" s="5"/>
      <c r="M13" s="5"/>
      <c r="N13" s="5"/>
      <c r="O13" s="5"/>
      <c r="P13" s="5"/>
      <c r="Q13" s="5"/>
      <c r="R13" s="5"/>
      <c r="S13" s="5"/>
      <c r="T13" s="5"/>
      <c r="U13" s="5"/>
      <c r="V13" s="5"/>
      <c r="W13" s="5"/>
      <c r="X13" s="5"/>
      <c r="Y13" s="5"/>
      <c r="Z13" s="5"/>
      <c r="AA13" s="5"/>
      <c r="AB13" s="2"/>
      <c r="AC13" s="2"/>
      <c r="AD13" s="2"/>
      <c r="AE13" s="2"/>
      <c r="AF13" s="2"/>
      <c r="AG13" s="2"/>
      <c r="AH13" s="2"/>
      <c r="AI13" s="2"/>
      <c r="AJ13" s="2"/>
    </row>
    <row r="14" ht="13.5" customHeight="1">
      <c r="A14" s="4"/>
      <c r="B14" s="5"/>
      <c r="C14" s="5"/>
      <c r="D14" s="5"/>
      <c r="E14" s="5"/>
      <c r="F14" s="5"/>
      <c r="G14" s="5"/>
      <c r="H14" s="5"/>
      <c r="I14" s="5"/>
      <c r="J14" s="5"/>
      <c r="K14" s="5"/>
      <c r="L14" s="5"/>
      <c r="M14" s="5"/>
      <c r="N14" s="5"/>
      <c r="O14" s="5"/>
      <c r="P14" s="5"/>
      <c r="Q14" s="5"/>
      <c r="R14" s="5"/>
      <c r="S14" s="5"/>
      <c r="T14" s="5"/>
      <c r="U14" s="5"/>
      <c r="V14" s="5"/>
      <c r="W14" s="5"/>
      <c r="X14" s="5"/>
      <c r="Y14" s="5"/>
      <c r="Z14" s="5"/>
      <c r="AA14" s="5"/>
      <c r="AB14" s="2"/>
      <c r="AC14" s="2"/>
      <c r="AD14" s="2"/>
      <c r="AE14" s="2"/>
      <c r="AF14" s="2"/>
      <c r="AG14" s="2"/>
      <c r="AH14" s="2"/>
      <c r="AI14" s="2"/>
      <c r="AJ14" s="2"/>
    </row>
    <row r="15" ht="35.25" customHeight="1">
      <c r="A15" s="9" t="s">
        <v>5</v>
      </c>
      <c r="AB15" s="2"/>
      <c r="AC15" s="2"/>
      <c r="AD15" s="2"/>
      <c r="AE15" s="2"/>
      <c r="AF15" s="2"/>
      <c r="AG15" s="2"/>
      <c r="AH15" s="2"/>
      <c r="AI15" s="2"/>
      <c r="AJ15" s="2"/>
    </row>
    <row r="16" ht="13.5" customHeight="1">
      <c r="A16" s="4"/>
      <c r="B16" s="5"/>
      <c r="C16" s="5"/>
      <c r="D16" s="5"/>
      <c r="E16" s="5"/>
      <c r="F16" s="5"/>
      <c r="G16" s="5"/>
      <c r="H16" s="5"/>
      <c r="I16" s="5"/>
      <c r="J16" s="5"/>
      <c r="K16" s="5"/>
      <c r="L16" s="5"/>
      <c r="M16" s="5"/>
      <c r="N16" s="5"/>
      <c r="O16" s="5"/>
      <c r="P16" s="5"/>
      <c r="Q16" s="5"/>
      <c r="R16" s="5"/>
      <c r="S16" s="5"/>
      <c r="T16" s="5"/>
      <c r="U16" s="5"/>
      <c r="V16" s="5"/>
      <c r="W16" s="5"/>
      <c r="X16" s="5"/>
      <c r="Y16" s="5"/>
      <c r="Z16" s="5"/>
      <c r="AA16" s="5"/>
      <c r="AB16" s="2"/>
      <c r="AC16" s="2"/>
      <c r="AD16" s="2"/>
      <c r="AE16" s="2"/>
      <c r="AF16" s="2"/>
      <c r="AG16" s="2"/>
      <c r="AH16" s="2"/>
      <c r="AI16" s="2"/>
      <c r="AJ16" s="2"/>
    </row>
    <row r="17" ht="13.5" customHeight="1">
      <c r="A17" s="4"/>
      <c r="B17" s="5"/>
      <c r="C17" s="5"/>
      <c r="D17" s="5"/>
      <c r="E17" s="5"/>
      <c r="F17" s="5"/>
      <c r="G17" s="5"/>
      <c r="H17" s="5"/>
      <c r="I17" s="5"/>
      <c r="J17" s="5"/>
      <c r="K17" s="5"/>
      <c r="L17" s="5"/>
      <c r="M17" s="5"/>
      <c r="N17" s="5"/>
      <c r="O17" s="5"/>
      <c r="P17" s="5"/>
      <c r="Q17" s="5"/>
      <c r="R17" s="5"/>
      <c r="S17" s="5"/>
      <c r="T17" s="5"/>
      <c r="U17" s="5"/>
      <c r="V17" s="5"/>
      <c r="W17" s="5"/>
      <c r="X17" s="5"/>
      <c r="Y17" s="5"/>
      <c r="Z17" s="5"/>
      <c r="AA17" s="5"/>
      <c r="AB17" s="2"/>
      <c r="AC17" s="2"/>
      <c r="AD17" s="2"/>
      <c r="AE17" s="2"/>
      <c r="AF17" s="2"/>
      <c r="AG17" s="2"/>
      <c r="AH17" s="2"/>
      <c r="AI17" s="2"/>
      <c r="AJ17" s="2"/>
    </row>
    <row r="18" ht="13.5" customHeight="1">
      <c r="A18" s="4"/>
      <c r="B18" s="5"/>
      <c r="C18" s="5"/>
      <c r="D18" s="5"/>
      <c r="E18" s="5"/>
      <c r="F18" s="5"/>
      <c r="G18" s="5"/>
      <c r="H18" s="5"/>
      <c r="I18" s="5"/>
      <c r="J18" s="5"/>
      <c r="K18" s="5"/>
      <c r="L18" s="5"/>
      <c r="M18" s="5"/>
      <c r="N18" s="5"/>
      <c r="O18" s="5"/>
      <c r="P18" s="5"/>
      <c r="Q18" s="5"/>
      <c r="R18" s="5"/>
      <c r="S18" s="5"/>
      <c r="T18" s="5"/>
      <c r="U18" s="5"/>
      <c r="V18" s="5"/>
      <c r="W18" s="5"/>
      <c r="X18" s="5"/>
      <c r="Y18" s="5"/>
      <c r="Z18" s="5"/>
      <c r="AA18" s="5"/>
      <c r="AB18" s="2"/>
      <c r="AC18" s="2"/>
      <c r="AD18" s="2"/>
      <c r="AE18" s="2"/>
      <c r="AF18" s="2"/>
      <c r="AG18" s="2"/>
      <c r="AH18" s="2"/>
      <c r="AI18" s="2"/>
      <c r="AJ18" s="2"/>
    </row>
    <row r="19" ht="13.5" customHeight="1">
      <c r="A19" s="4"/>
      <c r="B19" s="5"/>
      <c r="C19" s="5"/>
      <c r="D19" s="5"/>
      <c r="E19" s="5"/>
      <c r="F19" s="5"/>
      <c r="G19" s="5"/>
      <c r="H19" s="5"/>
      <c r="I19" s="5"/>
      <c r="J19" s="5"/>
      <c r="K19" s="5"/>
      <c r="L19" s="5"/>
      <c r="M19" s="5"/>
      <c r="N19" s="5"/>
      <c r="O19" s="5"/>
      <c r="P19" s="5"/>
      <c r="Q19" s="5"/>
      <c r="R19" s="5"/>
      <c r="S19" s="5"/>
      <c r="T19" s="5"/>
      <c r="U19" s="5"/>
      <c r="V19" s="5"/>
      <c r="W19" s="5"/>
      <c r="X19" s="5"/>
      <c r="Y19" s="5"/>
      <c r="Z19" s="5"/>
      <c r="AA19" s="5"/>
      <c r="AB19" s="2"/>
      <c r="AC19" s="2"/>
      <c r="AD19" s="2"/>
      <c r="AE19" s="2"/>
      <c r="AF19" s="2"/>
      <c r="AG19" s="2"/>
      <c r="AH19" s="2"/>
      <c r="AI19" s="2"/>
      <c r="AJ19" s="2"/>
    </row>
    <row r="20" ht="13.5" customHeight="1">
      <c r="A20" s="4"/>
      <c r="B20" s="5"/>
      <c r="C20" s="5"/>
      <c r="D20" s="5"/>
      <c r="E20" s="5"/>
      <c r="F20" s="5"/>
      <c r="G20" s="5"/>
      <c r="H20" s="5"/>
      <c r="I20" s="5"/>
      <c r="J20" s="5"/>
      <c r="K20" s="5"/>
      <c r="L20" s="5"/>
      <c r="M20" s="5"/>
      <c r="N20" s="5"/>
      <c r="O20" s="5"/>
      <c r="P20" s="5"/>
      <c r="Q20" s="5"/>
      <c r="R20" s="5"/>
      <c r="S20" s="5"/>
      <c r="T20" s="5"/>
      <c r="U20" s="5"/>
      <c r="V20" s="5"/>
      <c r="W20" s="5"/>
      <c r="X20" s="5"/>
      <c r="Y20" s="5"/>
      <c r="Z20" s="5"/>
      <c r="AA20" s="5"/>
      <c r="AB20" s="2"/>
      <c r="AC20" s="2"/>
      <c r="AD20" s="2"/>
      <c r="AE20" s="2"/>
      <c r="AF20" s="2"/>
      <c r="AG20" s="2"/>
      <c r="AH20" s="2"/>
      <c r="AI20" s="2"/>
      <c r="AJ20" s="2"/>
    </row>
    <row r="21" ht="13.5" customHeight="1">
      <c r="A21" s="4"/>
      <c r="B21" s="5"/>
      <c r="C21" s="5"/>
      <c r="D21" s="5"/>
      <c r="E21" s="5"/>
      <c r="F21" s="5"/>
      <c r="G21" s="5"/>
      <c r="H21" s="5"/>
      <c r="I21" s="5"/>
      <c r="J21" s="5"/>
      <c r="K21" s="5"/>
      <c r="L21" s="5"/>
      <c r="M21" s="5"/>
      <c r="N21" s="5"/>
      <c r="O21" s="5"/>
      <c r="P21" s="5"/>
      <c r="Q21" s="5"/>
      <c r="R21" s="5"/>
      <c r="S21" s="5"/>
      <c r="T21" s="5"/>
      <c r="U21" s="5"/>
      <c r="V21" s="5"/>
      <c r="W21" s="5"/>
      <c r="X21" s="5"/>
      <c r="Y21" s="5"/>
      <c r="Z21" s="5"/>
      <c r="AA21" s="5"/>
      <c r="AB21" s="2"/>
      <c r="AC21" s="2"/>
      <c r="AD21" s="2"/>
      <c r="AE21" s="2"/>
      <c r="AF21" s="2"/>
      <c r="AG21" s="2"/>
      <c r="AH21" s="2"/>
      <c r="AI21" s="2"/>
      <c r="AJ21" s="2"/>
    </row>
    <row r="22" ht="13.5" customHeight="1">
      <c r="A22" s="4"/>
      <c r="B22" s="5"/>
      <c r="C22" s="5"/>
      <c r="D22" s="5"/>
      <c r="E22" s="5"/>
      <c r="F22" s="5"/>
      <c r="G22" s="5"/>
      <c r="H22" s="5"/>
      <c r="I22" s="5"/>
      <c r="J22" s="5"/>
      <c r="K22" s="5"/>
      <c r="L22" s="5"/>
      <c r="M22" s="5"/>
      <c r="N22" s="5"/>
      <c r="O22" s="5"/>
      <c r="P22" s="5"/>
      <c r="Q22" s="5"/>
      <c r="R22" s="5"/>
      <c r="S22" s="5"/>
      <c r="T22" s="5"/>
      <c r="U22" s="5"/>
      <c r="V22" s="5"/>
      <c r="W22" s="5"/>
      <c r="X22" s="5"/>
      <c r="Y22" s="5"/>
      <c r="Z22" s="5"/>
      <c r="AA22" s="5"/>
      <c r="AB22" s="2"/>
      <c r="AC22" s="2"/>
      <c r="AD22" s="2"/>
      <c r="AE22" s="2"/>
      <c r="AF22" s="2"/>
      <c r="AG22" s="2"/>
      <c r="AH22" s="2"/>
      <c r="AI22" s="2"/>
      <c r="AJ22" s="2"/>
    </row>
    <row r="23" ht="13.5" customHeight="1">
      <c r="A23" s="4"/>
      <c r="B23" s="5"/>
      <c r="C23" s="5"/>
      <c r="D23" s="5"/>
      <c r="E23" s="5"/>
      <c r="F23" s="5"/>
      <c r="G23" s="5"/>
      <c r="H23" s="5"/>
      <c r="I23" s="5"/>
      <c r="J23" s="5"/>
      <c r="K23" s="5"/>
      <c r="L23" s="5"/>
      <c r="M23" s="5"/>
      <c r="N23" s="5"/>
      <c r="O23" s="5"/>
      <c r="P23" s="5"/>
      <c r="Q23" s="5"/>
      <c r="R23" s="5"/>
      <c r="S23" s="5"/>
      <c r="T23" s="5"/>
      <c r="U23" s="5"/>
      <c r="V23" s="5"/>
      <c r="W23" s="5"/>
      <c r="X23" s="5"/>
      <c r="Y23" s="5"/>
      <c r="Z23" s="5"/>
      <c r="AA23" s="5"/>
      <c r="AB23" s="2"/>
      <c r="AC23" s="2"/>
      <c r="AD23" s="2"/>
      <c r="AE23" s="2"/>
      <c r="AF23" s="2"/>
      <c r="AG23" s="2"/>
      <c r="AH23" s="2"/>
      <c r="AI23" s="2"/>
      <c r="AJ23" s="2"/>
    </row>
    <row r="24" ht="13.5" customHeight="1">
      <c r="A24" s="4"/>
      <c r="B24" s="5"/>
      <c r="C24" s="5"/>
      <c r="D24" s="5"/>
      <c r="E24" s="5"/>
      <c r="F24" s="5"/>
      <c r="G24" s="5"/>
      <c r="H24" s="5"/>
      <c r="I24" s="5"/>
      <c r="J24" s="5"/>
      <c r="K24" s="5"/>
      <c r="L24" s="5"/>
      <c r="M24" s="5"/>
      <c r="N24" s="5"/>
      <c r="O24" s="5"/>
      <c r="P24" s="5"/>
      <c r="Q24" s="5"/>
      <c r="R24" s="5"/>
      <c r="S24" s="5"/>
      <c r="T24" s="5"/>
      <c r="U24" s="5"/>
      <c r="V24" s="5"/>
      <c r="W24" s="5"/>
      <c r="X24" s="5"/>
      <c r="Y24" s="5"/>
      <c r="Z24" s="5"/>
      <c r="AA24" s="5"/>
      <c r="AB24" s="2"/>
      <c r="AC24" s="2"/>
      <c r="AD24" s="2"/>
      <c r="AE24" s="2"/>
      <c r="AF24" s="2"/>
      <c r="AG24" s="2"/>
      <c r="AH24" s="2"/>
      <c r="AI24" s="2"/>
      <c r="AJ24" s="2"/>
    </row>
    <row r="25" ht="13.5" customHeight="1">
      <c r="A25" s="4"/>
      <c r="B25" s="5"/>
      <c r="C25" s="5"/>
      <c r="D25" s="5"/>
      <c r="E25" s="5"/>
      <c r="F25" s="5"/>
      <c r="G25" s="5"/>
      <c r="H25" s="5"/>
      <c r="I25" s="5"/>
      <c r="J25" s="5"/>
      <c r="K25" s="5"/>
      <c r="L25" s="5"/>
      <c r="M25" s="5"/>
      <c r="N25" s="5"/>
      <c r="O25" s="5"/>
      <c r="P25" s="5"/>
      <c r="Q25" s="5"/>
      <c r="R25" s="5"/>
      <c r="S25" s="5"/>
      <c r="T25" s="5"/>
      <c r="U25" s="5"/>
      <c r="V25" s="5"/>
      <c r="W25" s="5"/>
      <c r="X25" s="5"/>
      <c r="Y25" s="5"/>
      <c r="Z25" s="5"/>
      <c r="AA25" s="5"/>
      <c r="AB25" s="2"/>
      <c r="AC25" s="2"/>
      <c r="AD25" s="2"/>
      <c r="AE25" s="2"/>
      <c r="AF25" s="2"/>
      <c r="AG25" s="2"/>
      <c r="AH25" s="2"/>
      <c r="AI25" s="2"/>
      <c r="AJ25" s="2"/>
    </row>
    <row r="26" ht="13.5" customHeight="1">
      <c r="A26" s="4"/>
      <c r="B26" s="5"/>
      <c r="C26" s="5"/>
      <c r="D26" s="5"/>
      <c r="E26" s="5"/>
      <c r="F26" s="5"/>
      <c r="G26" s="5"/>
      <c r="H26" s="5"/>
      <c r="I26" s="5"/>
      <c r="J26" s="5"/>
      <c r="K26" s="5"/>
      <c r="L26" s="5"/>
      <c r="M26" s="5"/>
      <c r="N26" s="5"/>
      <c r="O26" s="5"/>
      <c r="P26" s="5"/>
      <c r="Q26" s="5"/>
      <c r="R26" s="5"/>
      <c r="S26" s="5"/>
      <c r="T26" s="5"/>
      <c r="U26" s="5"/>
      <c r="V26" s="5"/>
      <c r="W26" s="5"/>
      <c r="X26" s="5"/>
      <c r="Y26" s="5"/>
      <c r="Z26" s="5"/>
      <c r="AA26" s="5"/>
      <c r="AB26" s="2"/>
      <c r="AC26" s="2"/>
      <c r="AD26" s="2"/>
      <c r="AE26" s="2"/>
      <c r="AF26" s="2"/>
      <c r="AG26" s="2"/>
      <c r="AH26" s="2"/>
      <c r="AI26" s="2"/>
      <c r="AJ26" s="2"/>
    </row>
    <row r="27" ht="13.5" customHeight="1">
      <c r="A27" s="4"/>
      <c r="B27" s="5"/>
      <c r="C27" s="5"/>
      <c r="D27" s="5"/>
      <c r="E27" s="5"/>
      <c r="F27" s="5"/>
      <c r="G27" s="5"/>
      <c r="H27" s="5"/>
      <c r="I27" s="5"/>
      <c r="J27" s="5"/>
      <c r="K27" s="5"/>
      <c r="L27" s="5"/>
      <c r="M27" s="5"/>
      <c r="N27" s="5"/>
      <c r="O27" s="5"/>
      <c r="P27" s="5"/>
      <c r="Q27" s="5"/>
      <c r="R27" s="5"/>
      <c r="S27" s="5"/>
      <c r="T27" s="5"/>
      <c r="U27" s="5"/>
      <c r="V27" s="5"/>
      <c r="W27" s="5"/>
      <c r="X27" s="5"/>
      <c r="Y27" s="5"/>
      <c r="Z27" s="5"/>
      <c r="AA27" s="5"/>
      <c r="AB27" s="2"/>
      <c r="AC27" s="2"/>
      <c r="AD27" s="2"/>
      <c r="AE27" s="2"/>
      <c r="AF27" s="2"/>
      <c r="AG27" s="2"/>
      <c r="AH27" s="2"/>
      <c r="AI27" s="2"/>
      <c r="AJ27" s="2"/>
    </row>
    <row r="28" ht="13.5" customHeight="1">
      <c r="A28" s="4"/>
      <c r="B28" s="5"/>
      <c r="C28" s="5"/>
      <c r="D28" s="5"/>
      <c r="E28" s="5"/>
      <c r="F28" s="5"/>
      <c r="G28" s="5"/>
      <c r="H28" s="5"/>
      <c r="I28" s="5"/>
      <c r="J28" s="5"/>
      <c r="K28" s="5"/>
      <c r="L28" s="5"/>
      <c r="M28" s="5"/>
      <c r="N28" s="5"/>
      <c r="O28" s="5"/>
      <c r="P28" s="5"/>
      <c r="Q28" s="5"/>
      <c r="R28" s="5"/>
      <c r="S28" s="5"/>
      <c r="T28" s="5"/>
      <c r="U28" s="5"/>
      <c r="V28" s="5"/>
      <c r="W28" s="5"/>
      <c r="X28" s="5"/>
      <c r="Y28" s="5"/>
      <c r="Z28" s="5"/>
      <c r="AA28" s="5"/>
      <c r="AB28" s="2"/>
      <c r="AC28" s="2"/>
      <c r="AD28" s="2"/>
      <c r="AE28" s="2"/>
      <c r="AF28" s="2"/>
      <c r="AG28" s="2"/>
      <c r="AH28" s="2"/>
      <c r="AI28" s="2"/>
      <c r="AJ28" s="2"/>
    </row>
    <row r="29" ht="13.5" customHeight="1">
      <c r="A29" s="4"/>
      <c r="B29" s="5"/>
      <c r="C29" s="5"/>
      <c r="D29" s="5"/>
      <c r="E29" s="5"/>
      <c r="F29" s="5"/>
      <c r="G29" s="5"/>
      <c r="H29" s="5"/>
      <c r="I29" s="5"/>
      <c r="J29" s="5"/>
      <c r="K29" s="5"/>
      <c r="L29" s="5"/>
      <c r="M29" s="5"/>
      <c r="N29" s="5"/>
      <c r="O29" s="5"/>
      <c r="P29" s="5"/>
      <c r="Q29" s="5"/>
      <c r="R29" s="5"/>
      <c r="S29" s="5"/>
      <c r="T29" s="5"/>
      <c r="U29" s="5"/>
      <c r="V29" s="5"/>
      <c r="W29" s="5"/>
      <c r="X29" s="5"/>
      <c r="Y29" s="5"/>
      <c r="Z29" s="5"/>
      <c r="AA29" s="5"/>
      <c r="AB29" s="2"/>
      <c r="AC29" s="2"/>
      <c r="AD29" s="2"/>
      <c r="AE29" s="2"/>
      <c r="AF29" s="2"/>
      <c r="AG29" s="2"/>
      <c r="AH29" s="2"/>
      <c r="AI29" s="2"/>
      <c r="AJ29" s="2"/>
    </row>
    <row r="30" ht="13.5" customHeight="1">
      <c r="A30" s="4"/>
      <c r="B30" s="5"/>
      <c r="C30" s="5"/>
      <c r="D30" s="5"/>
      <c r="E30" s="5"/>
      <c r="F30" s="5"/>
      <c r="G30" s="5"/>
      <c r="H30" s="5"/>
      <c r="I30" s="5"/>
      <c r="J30" s="5"/>
      <c r="K30" s="5"/>
      <c r="L30" s="5"/>
      <c r="M30" s="5"/>
      <c r="N30" s="5"/>
      <c r="O30" s="5"/>
      <c r="P30" s="5"/>
      <c r="Q30" s="5"/>
      <c r="R30" s="5"/>
      <c r="S30" s="5"/>
      <c r="T30" s="5"/>
      <c r="U30" s="5"/>
      <c r="V30" s="5"/>
      <c r="W30" s="5"/>
      <c r="X30" s="5"/>
      <c r="Y30" s="5"/>
      <c r="Z30" s="5"/>
      <c r="AA30" s="5"/>
      <c r="AB30" s="2"/>
      <c r="AC30" s="2"/>
      <c r="AD30" s="2"/>
      <c r="AE30" s="2"/>
      <c r="AF30" s="2"/>
      <c r="AG30" s="2"/>
      <c r="AH30" s="2"/>
      <c r="AI30" s="2"/>
      <c r="AJ30" s="2"/>
    </row>
    <row r="31" ht="19.5" customHeight="1">
      <c r="A31" s="10" t="s">
        <v>6</v>
      </c>
      <c r="B31" s="5"/>
      <c r="C31" s="5"/>
      <c r="D31" s="5"/>
      <c r="E31" s="5"/>
      <c r="F31" s="5"/>
      <c r="G31" s="5"/>
      <c r="H31" s="5"/>
      <c r="I31" s="5"/>
      <c r="J31" s="5"/>
      <c r="K31" s="5"/>
      <c r="L31" s="5"/>
      <c r="M31" s="5"/>
      <c r="N31" s="5"/>
      <c r="O31" s="5"/>
      <c r="P31" s="5"/>
      <c r="Q31" s="5"/>
      <c r="R31" s="5"/>
      <c r="S31" s="5"/>
      <c r="T31" s="5"/>
      <c r="U31" s="5"/>
      <c r="V31" s="5"/>
      <c r="W31" s="5"/>
      <c r="X31" s="5"/>
      <c r="Y31" s="5"/>
      <c r="Z31" s="5"/>
      <c r="AA31" s="5"/>
      <c r="AB31" s="2"/>
      <c r="AC31" s="2"/>
      <c r="AD31" s="2"/>
      <c r="AE31" s="2"/>
      <c r="AF31" s="2"/>
      <c r="AG31" s="2"/>
      <c r="AH31" s="2"/>
      <c r="AI31" s="2"/>
      <c r="AJ31" s="2"/>
    </row>
    <row r="32" ht="19.5" customHeight="1">
      <c r="A32" s="5"/>
      <c r="B32" s="4" t="s">
        <v>7</v>
      </c>
      <c r="C32" s="5"/>
      <c r="D32" s="5"/>
      <c r="E32" s="5"/>
      <c r="F32" s="5"/>
      <c r="G32" s="5"/>
      <c r="H32" s="5"/>
      <c r="I32" s="5"/>
      <c r="J32" s="5"/>
      <c r="K32" s="5"/>
      <c r="L32" s="5"/>
      <c r="M32" s="5"/>
      <c r="N32" s="5"/>
      <c r="O32" s="5"/>
      <c r="P32" s="5"/>
      <c r="Q32" s="5"/>
      <c r="R32" s="5"/>
      <c r="S32" s="5"/>
      <c r="T32" s="5"/>
      <c r="U32" s="5"/>
      <c r="V32" s="5"/>
      <c r="W32" s="5"/>
      <c r="X32" s="5"/>
      <c r="Y32" s="5"/>
      <c r="Z32" s="5"/>
      <c r="AA32" s="5"/>
      <c r="AB32" s="2"/>
      <c r="AC32" s="2"/>
      <c r="AD32" s="2"/>
      <c r="AE32" s="2"/>
      <c r="AF32" s="2"/>
      <c r="AG32" s="2"/>
      <c r="AH32" s="2"/>
      <c r="AI32" s="2"/>
      <c r="AJ32" s="2"/>
    </row>
    <row r="33" ht="19.5" customHeight="1">
      <c r="A33" s="5"/>
      <c r="B33" s="11" t="s">
        <v>8</v>
      </c>
      <c r="C33" s="12" t="s">
        <v>9</v>
      </c>
      <c r="D33" s="13"/>
      <c r="E33" s="13"/>
      <c r="F33" s="13"/>
      <c r="G33" s="13"/>
      <c r="H33" s="13"/>
      <c r="I33" s="13"/>
      <c r="J33" s="13"/>
      <c r="K33" s="13"/>
      <c r="L33" s="14"/>
      <c r="M33" s="5"/>
      <c r="N33" s="5"/>
      <c r="O33" s="5"/>
      <c r="P33" s="5"/>
      <c r="Q33" s="5"/>
      <c r="R33" s="5"/>
      <c r="S33" s="5"/>
      <c r="T33" s="5"/>
      <c r="U33" s="5"/>
      <c r="V33" s="5"/>
      <c r="W33" s="5"/>
      <c r="X33" s="5"/>
      <c r="Y33" s="5"/>
      <c r="Z33" s="5"/>
      <c r="AA33" s="5"/>
      <c r="AB33" s="2"/>
      <c r="AC33" s="2"/>
      <c r="AD33" s="2"/>
      <c r="AE33" s="2"/>
      <c r="AF33" s="2"/>
      <c r="AG33" s="2"/>
      <c r="AH33" s="2"/>
      <c r="AI33" s="2"/>
      <c r="AJ33" s="2"/>
    </row>
    <row r="34" ht="13.5" customHeight="1">
      <c r="A34" s="5"/>
      <c r="B34" s="15"/>
      <c r="C34" s="16"/>
      <c r="AB34" s="2"/>
      <c r="AC34" s="2"/>
      <c r="AD34" s="2"/>
      <c r="AE34" s="2"/>
      <c r="AF34" s="2"/>
      <c r="AG34" s="2"/>
      <c r="AH34" s="2"/>
      <c r="AI34" s="2"/>
      <c r="AJ34" s="2"/>
    </row>
    <row r="35" ht="19.5" customHeight="1">
      <c r="A35" s="10" t="s">
        <v>10</v>
      </c>
      <c r="B35" s="5"/>
      <c r="C35" s="5"/>
      <c r="D35" s="5"/>
      <c r="E35" s="5"/>
      <c r="F35" s="5"/>
      <c r="G35" s="5"/>
      <c r="H35" s="5"/>
      <c r="I35" s="5"/>
      <c r="J35" s="5"/>
      <c r="K35" s="5"/>
      <c r="L35" s="5"/>
      <c r="M35" s="5"/>
      <c r="N35" s="5"/>
      <c r="O35" s="5"/>
      <c r="P35" s="5"/>
      <c r="Q35" s="5"/>
      <c r="R35" s="5"/>
      <c r="S35" s="5"/>
      <c r="T35" s="5"/>
      <c r="U35" s="5"/>
      <c r="V35" s="5"/>
      <c r="W35" s="5"/>
      <c r="X35" s="5"/>
      <c r="Y35" s="5"/>
      <c r="Z35" s="5"/>
      <c r="AA35" s="5"/>
      <c r="AB35" s="2"/>
      <c r="AC35" s="2"/>
      <c r="AD35" s="2"/>
      <c r="AE35" s="2"/>
      <c r="AF35" s="2"/>
      <c r="AG35" s="2"/>
      <c r="AH35" s="2"/>
      <c r="AI35" s="2"/>
      <c r="AJ35" s="2"/>
    </row>
    <row r="36" ht="19.5" customHeight="1">
      <c r="A36" s="5"/>
      <c r="B36" s="4" t="s">
        <v>11</v>
      </c>
      <c r="C36" s="5"/>
      <c r="D36" s="5"/>
      <c r="E36" s="5"/>
      <c r="F36" s="5"/>
      <c r="G36" s="5"/>
      <c r="H36" s="5"/>
      <c r="I36" s="5"/>
      <c r="J36" s="5"/>
      <c r="K36" s="5"/>
      <c r="L36" s="5"/>
      <c r="M36" s="5"/>
      <c r="N36" s="5"/>
      <c r="O36" s="5"/>
      <c r="P36" s="5"/>
      <c r="Q36" s="5"/>
      <c r="R36" s="5"/>
      <c r="S36" s="5"/>
      <c r="T36" s="5"/>
      <c r="U36" s="5"/>
      <c r="V36" s="5"/>
      <c r="W36" s="5"/>
      <c r="X36" s="5"/>
      <c r="Y36" s="5"/>
      <c r="Z36" s="5"/>
      <c r="AA36" s="5"/>
      <c r="AB36" s="2"/>
      <c r="AC36" s="2"/>
      <c r="AD36" s="2"/>
      <c r="AE36" s="2"/>
      <c r="AF36" s="2"/>
      <c r="AG36" s="2"/>
      <c r="AH36" s="2"/>
      <c r="AI36" s="2"/>
      <c r="AJ36" s="2"/>
    </row>
    <row r="37" ht="19.5" customHeight="1">
      <c r="A37" s="5"/>
      <c r="B37" s="17" t="s">
        <v>12</v>
      </c>
      <c r="C37" s="18" t="s">
        <v>13</v>
      </c>
      <c r="D37" s="19"/>
      <c r="E37" s="19"/>
      <c r="F37" s="19"/>
      <c r="G37" s="19"/>
      <c r="H37" s="19"/>
      <c r="I37" s="19"/>
      <c r="J37" s="19"/>
      <c r="K37" s="19"/>
      <c r="L37" s="19"/>
      <c r="M37" s="20" t="s">
        <v>14</v>
      </c>
      <c r="N37" s="21"/>
      <c r="O37" s="21"/>
      <c r="P37" s="21"/>
      <c r="Q37" s="21"/>
      <c r="R37" s="21"/>
      <c r="S37" s="21"/>
      <c r="T37" s="21"/>
      <c r="U37" s="21"/>
      <c r="V37" s="21"/>
      <c r="W37" s="21"/>
      <c r="X37" s="22"/>
      <c r="Y37" s="5"/>
      <c r="Z37" s="5"/>
      <c r="AA37" s="5"/>
      <c r="AB37" s="2"/>
      <c r="AC37" s="2"/>
      <c r="AD37" s="2"/>
      <c r="AE37" s="2"/>
      <c r="AF37" s="2"/>
      <c r="AG37" s="2"/>
      <c r="AH37" s="2"/>
      <c r="AI37" s="2"/>
      <c r="AJ37" s="2"/>
    </row>
    <row r="38" ht="19.5" customHeight="1">
      <c r="A38" s="5"/>
      <c r="B38" s="23"/>
      <c r="C38" s="18" t="s">
        <v>15</v>
      </c>
      <c r="D38" s="19"/>
      <c r="E38" s="19"/>
      <c r="F38" s="19"/>
      <c r="G38" s="19"/>
      <c r="H38" s="19"/>
      <c r="I38" s="19"/>
      <c r="J38" s="19"/>
      <c r="K38" s="19"/>
      <c r="L38" s="19"/>
      <c r="M38" s="24" t="s">
        <v>14</v>
      </c>
      <c r="N38" s="25"/>
      <c r="O38" s="25"/>
      <c r="P38" s="25"/>
      <c r="Q38" s="25"/>
      <c r="R38" s="25"/>
      <c r="S38" s="25"/>
      <c r="T38" s="25"/>
      <c r="U38" s="25"/>
      <c r="V38" s="25"/>
      <c r="W38" s="25"/>
      <c r="X38" s="26"/>
      <c r="Y38" s="5"/>
      <c r="Z38" s="5"/>
      <c r="AA38" s="5"/>
      <c r="AB38" s="2"/>
      <c r="AC38" s="2" t="s">
        <v>16</v>
      </c>
      <c r="AD38" s="2"/>
      <c r="AE38" s="2"/>
      <c r="AF38" s="2"/>
      <c r="AG38" s="2"/>
      <c r="AH38" s="2"/>
      <c r="AI38" s="2"/>
      <c r="AJ38" s="2"/>
    </row>
    <row r="39" ht="19.5" customHeight="1">
      <c r="A39" s="5"/>
      <c r="B39" s="17" t="s">
        <v>17</v>
      </c>
      <c r="C39" s="18" t="s">
        <v>18</v>
      </c>
      <c r="D39" s="19"/>
      <c r="E39" s="19"/>
      <c r="F39" s="19"/>
      <c r="G39" s="19"/>
      <c r="H39" s="19"/>
      <c r="I39" s="19"/>
      <c r="J39" s="19"/>
      <c r="K39" s="19"/>
      <c r="L39" s="19"/>
      <c r="M39" s="27">
        <v>1.0</v>
      </c>
      <c r="N39" s="28">
        <v>0.0</v>
      </c>
      <c r="O39" s="28">
        <v>0.0</v>
      </c>
      <c r="P39" s="29" t="s">
        <v>19</v>
      </c>
      <c r="Q39" s="28">
        <v>1.0</v>
      </c>
      <c r="R39" s="28">
        <v>2.0</v>
      </c>
      <c r="S39" s="28">
        <v>3.0</v>
      </c>
      <c r="T39" s="30">
        <v>4.0</v>
      </c>
      <c r="U39" s="31"/>
      <c r="V39" s="32"/>
      <c r="W39" s="32"/>
      <c r="X39" s="32"/>
      <c r="Y39" s="5"/>
      <c r="Z39" s="5"/>
      <c r="AA39" s="5"/>
      <c r="AB39" s="2"/>
      <c r="AC39" s="2" t="str">
        <f>CONCATENATE(M39,N39,O39,P39,Q39,R39,S39,T39)</f>
        <v>100－1234</v>
      </c>
      <c r="AD39" s="2"/>
      <c r="AE39" s="2"/>
      <c r="AF39" s="2"/>
      <c r="AG39" s="2"/>
      <c r="AH39" s="2"/>
      <c r="AI39" s="2"/>
      <c r="AJ39" s="2"/>
    </row>
    <row r="40" ht="19.5" customHeight="1">
      <c r="A40" s="5"/>
      <c r="B40" s="33"/>
      <c r="C40" s="18" t="s">
        <v>20</v>
      </c>
      <c r="D40" s="19"/>
      <c r="E40" s="19"/>
      <c r="F40" s="19"/>
      <c r="G40" s="19"/>
      <c r="H40" s="19"/>
      <c r="I40" s="19"/>
      <c r="J40" s="19"/>
      <c r="K40" s="19"/>
      <c r="L40" s="19"/>
      <c r="M40" s="34" t="s">
        <v>21</v>
      </c>
      <c r="N40" s="19"/>
      <c r="O40" s="19"/>
      <c r="P40" s="19"/>
      <c r="Q40" s="19"/>
      <c r="R40" s="19"/>
      <c r="S40" s="19"/>
      <c r="T40" s="19"/>
      <c r="U40" s="19"/>
      <c r="V40" s="19"/>
      <c r="W40" s="19"/>
      <c r="X40" s="35"/>
      <c r="Y40" s="5"/>
      <c r="Z40" s="5"/>
      <c r="AA40" s="5"/>
      <c r="AB40" s="2"/>
      <c r="AC40" s="2"/>
      <c r="AD40" s="2"/>
      <c r="AE40" s="2"/>
      <c r="AF40" s="2"/>
      <c r="AG40" s="2"/>
      <c r="AH40" s="2"/>
      <c r="AI40" s="2"/>
      <c r="AJ40" s="2"/>
    </row>
    <row r="41" ht="19.5" customHeight="1">
      <c r="A41" s="5"/>
      <c r="B41" s="23"/>
      <c r="C41" s="18" t="s">
        <v>22</v>
      </c>
      <c r="D41" s="19"/>
      <c r="E41" s="19"/>
      <c r="F41" s="19"/>
      <c r="G41" s="19"/>
      <c r="H41" s="19"/>
      <c r="I41" s="19"/>
      <c r="J41" s="19"/>
      <c r="K41" s="19"/>
      <c r="L41" s="19"/>
      <c r="M41" s="34" t="s">
        <v>23</v>
      </c>
      <c r="N41" s="19"/>
      <c r="O41" s="19"/>
      <c r="P41" s="19"/>
      <c r="Q41" s="19"/>
      <c r="R41" s="19"/>
      <c r="S41" s="19"/>
      <c r="T41" s="19"/>
      <c r="U41" s="19"/>
      <c r="V41" s="19"/>
      <c r="W41" s="19"/>
      <c r="X41" s="35"/>
      <c r="Y41" s="5"/>
      <c r="Z41" s="5"/>
      <c r="AA41" s="5"/>
      <c r="AB41" s="2"/>
      <c r="AC41" s="2"/>
      <c r="AD41" s="2"/>
      <c r="AE41" s="2"/>
      <c r="AF41" s="2"/>
      <c r="AG41" s="2"/>
      <c r="AH41" s="2"/>
      <c r="AI41" s="2"/>
      <c r="AJ41" s="2"/>
    </row>
    <row r="42" ht="19.5" customHeight="1">
      <c r="A42" s="5"/>
      <c r="B42" s="17" t="s">
        <v>24</v>
      </c>
      <c r="C42" s="18" t="s">
        <v>25</v>
      </c>
      <c r="D42" s="19"/>
      <c r="E42" s="19"/>
      <c r="F42" s="19"/>
      <c r="G42" s="19"/>
      <c r="H42" s="19"/>
      <c r="I42" s="19"/>
      <c r="J42" s="19"/>
      <c r="K42" s="19"/>
      <c r="L42" s="19"/>
      <c r="M42" s="36" t="s">
        <v>26</v>
      </c>
      <c r="N42" s="19"/>
      <c r="O42" s="19"/>
      <c r="P42" s="19"/>
      <c r="Q42" s="19"/>
      <c r="R42" s="19"/>
      <c r="S42" s="19"/>
      <c r="T42" s="19"/>
      <c r="U42" s="19"/>
      <c r="V42" s="19"/>
      <c r="W42" s="19"/>
      <c r="X42" s="35"/>
      <c r="Y42" s="5"/>
      <c r="Z42" s="5"/>
      <c r="AA42" s="5"/>
      <c r="AB42" s="2"/>
      <c r="AC42" s="2"/>
      <c r="AD42" s="2"/>
      <c r="AE42" s="2"/>
      <c r="AF42" s="2"/>
      <c r="AG42" s="2"/>
      <c r="AH42" s="2"/>
      <c r="AI42" s="2"/>
      <c r="AJ42" s="2"/>
    </row>
    <row r="43" ht="19.5" customHeight="1">
      <c r="A43" s="5"/>
      <c r="B43" s="23"/>
      <c r="C43" s="18" t="s">
        <v>27</v>
      </c>
      <c r="D43" s="19"/>
      <c r="E43" s="19"/>
      <c r="F43" s="19"/>
      <c r="G43" s="19"/>
      <c r="H43" s="19"/>
      <c r="I43" s="19"/>
      <c r="J43" s="19"/>
      <c r="K43" s="19"/>
      <c r="L43" s="19"/>
      <c r="M43" s="37" t="s">
        <v>28</v>
      </c>
      <c r="N43" s="25"/>
      <c r="O43" s="25"/>
      <c r="P43" s="25"/>
      <c r="Q43" s="25"/>
      <c r="R43" s="25"/>
      <c r="S43" s="25"/>
      <c r="T43" s="25"/>
      <c r="U43" s="25"/>
      <c r="V43" s="25"/>
      <c r="W43" s="25"/>
      <c r="X43" s="26"/>
      <c r="Y43" s="5"/>
      <c r="Z43" s="5"/>
      <c r="AA43" s="5"/>
      <c r="AB43" s="2"/>
      <c r="AC43" s="2"/>
      <c r="AD43" s="2"/>
      <c r="AE43" s="2"/>
      <c r="AF43" s="2"/>
      <c r="AG43" s="2"/>
      <c r="AH43" s="2"/>
      <c r="AI43" s="2"/>
      <c r="AJ43" s="2"/>
    </row>
    <row r="44" ht="19.5" customHeight="1">
      <c r="A44" s="5"/>
      <c r="B44" s="38" t="s">
        <v>29</v>
      </c>
      <c r="C44" s="18" t="s">
        <v>13</v>
      </c>
      <c r="D44" s="19"/>
      <c r="E44" s="19"/>
      <c r="F44" s="19"/>
      <c r="G44" s="19"/>
      <c r="H44" s="19"/>
      <c r="I44" s="19"/>
      <c r="J44" s="19"/>
      <c r="K44" s="19"/>
      <c r="L44" s="19"/>
      <c r="M44" s="36" t="s">
        <v>30</v>
      </c>
      <c r="N44" s="19"/>
      <c r="O44" s="19"/>
      <c r="P44" s="19"/>
      <c r="Q44" s="19"/>
      <c r="R44" s="19"/>
      <c r="S44" s="19"/>
      <c r="T44" s="19"/>
      <c r="U44" s="19"/>
      <c r="V44" s="19"/>
      <c r="W44" s="19"/>
      <c r="X44" s="35"/>
      <c r="Y44" s="5"/>
      <c r="Z44" s="5"/>
      <c r="AA44" s="5"/>
      <c r="AB44" s="2"/>
      <c r="AC44" s="2"/>
      <c r="AD44" s="2"/>
      <c r="AE44" s="2"/>
      <c r="AF44" s="2"/>
      <c r="AG44" s="2"/>
      <c r="AH44" s="2"/>
      <c r="AI44" s="2"/>
      <c r="AJ44" s="2"/>
    </row>
    <row r="45" ht="19.5" customHeight="1">
      <c r="A45" s="5"/>
      <c r="B45" s="39"/>
      <c r="C45" s="40" t="s">
        <v>27</v>
      </c>
      <c r="D45" s="19"/>
      <c r="E45" s="19"/>
      <c r="F45" s="19"/>
      <c r="G45" s="19"/>
      <c r="H45" s="19"/>
      <c r="I45" s="19"/>
      <c r="J45" s="19"/>
      <c r="K45" s="19"/>
      <c r="L45" s="41"/>
      <c r="M45" s="36" t="s">
        <v>31</v>
      </c>
      <c r="N45" s="19"/>
      <c r="O45" s="19"/>
      <c r="P45" s="19"/>
      <c r="Q45" s="19"/>
      <c r="R45" s="19"/>
      <c r="S45" s="19"/>
      <c r="T45" s="19"/>
      <c r="U45" s="19"/>
      <c r="V45" s="19"/>
      <c r="W45" s="19"/>
      <c r="X45" s="35"/>
      <c r="Y45" s="5"/>
      <c r="Z45" s="5"/>
      <c r="AA45" s="5"/>
      <c r="AB45" s="2"/>
      <c r="AC45" s="2"/>
      <c r="AD45" s="2"/>
      <c r="AE45" s="2"/>
      <c r="AF45" s="2"/>
      <c r="AG45" s="2"/>
      <c r="AH45" s="2"/>
      <c r="AI45" s="2"/>
      <c r="AJ45" s="2"/>
    </row>
    <row r="46" ht="19.5" customHeight="1">
      <c r="A46" s="5"/>
      <c r="B46" s="17" t="s">
        <v>32</v>
      </c>
      <c r="C46" s="18" t="s">
        <v>33</v>
      </c>
      <c r="D46" s="19"/>
      <c r="E46" s="19"/>
      <c r="F46" s="19"/>
      <c r="G46" s="19"/>
      <c r="H46" s="19"/>
      <c r="I46" s="19"/>
      <c r="J46" s="19"/>
      <c r="K46" s="19"/>
      <c r="L46" s="19"/>
      <c r="M46" s="42" t="s">
        <v>34</v>
      </c>
      <c r="N46" s="43"/>
      <c r="O46" s="43"/>
      <c r="P46" s="43"/>
      <c r="Q46" s="43"/>
      <c r="R46" s="43"/>
      <c r="S46" s="43"/>
      <c r="T46" s="43"/>
      <c r="U46" s="43"/>
      <c r="V46" s="43"/>
      <c r="W46" s="43"/>
      <c r="X46" s="44"/>
      <c r="Y46" s="5"/>
      <c r="Z46" s="5"/>
      <c r="AA46" s="5"/>
      <c r="AB46" s="2"/>
      <c r="AC46" s="2"/>
      <c r="AD46" s="2"/>
      <c r="AE46" s="2"/>
      <c r="AF46" s="2"/>
      <c r="AG46" s="2"/>
      <c r="AH46" s="2"/>
      <c r="AI46" s="2"/>
      <c r="AJ46" s="2"/>
    </row>
    <row r="47" ht="19.5" customHeight="1">
      <c r="A47" s="5"/>
      <c r="B47" s="45"/>
      <c r="C47" s="18" t="s">
        <v>35</v>
      </c>
      <c r="D47" s="19"/>
      <c r="E47" s="19"/>
      <c r="F47" s="19"/>
      <c r="G47" s="19"/>
      <c r="H47" s="19"/>
      <c r="I47" s="19"/>
      <c r="J47" s="19"/>
      <c r="K47" s="19"/>
      <c r="L47" s="19"/>
      <c r="M47" s="46" t="s">
        <v>36</v>
      </c>
      <c r="N47" s="47"/>
      <c r="O47" s="47"/>
      <c r="P47" s="47"/>
      <c r="Q47" s="47"/>
      <c r="R47" s="47"/>
      <c r="S47" s="47"/>
      <c r="T47" s="47"/>
      <c r="U47" s="47"/>
      <c r="V47" s="47"/>
      <c r="W47" s="47"/>
      <c r="X47" s="48"/>
      <c r="Y47" s="5"/>
      <c r="Z47" s="5"/>
      <c r="AA47" s="5"/>
      <c r="AB47" s="2"/>
      <c r="AC47" s="2"/>
      <c r="AD47" s="2"/>
      <c r="AE47" s="2"/>
      <c r="AF47" s="2"/>
      <c r="AG47" s="2"/>
      <c r="AH47" s="2"/>
      <c r="AI47" s="2"/>
      <c r="AJ47" s="2"/>
    </row>
    <row r="48" ht="19.5"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2"/>
      <c r="AC48" s="2"/>
      <c r="AD48" s="2"/>
      <c r="AE48" s="2"/>
      <c r="AF48" s="2"/>
      <c r="AG48" s="2"/>
      <c r="AH48" s="2"/>
      <c r="AI48" s="2"/>
      <c r="AJ48" s="2"/>
    </row>
    <row r="49" ht="19.5" customHeight="1">
      <c r="A49" s="10" t="s">
        <v>37</v>
      </c>
      <c r="B49" s="5"/>
      <c r="C49" s="5"/>
      <c r="D49" s="5"/>
      <c r="E49" s="5"/>
      <c r="F49" s="5"/>
      <c r="G49" s="5"/>
      <c r="H49" s="5"/>
      <c r="I49" s="5"/>
      <c r="J49" s="5"/>
      <c r="K49" s="5"/>
      <c r="L49" s="5"/>
      <c r="M49" s="5"/>
      <c r="N49" s="5"/>
      <c r="O49" s="5"/>
      <c r="P49" s="5"/>
      <c r="Q49" s="5"/>
      <c r="R49" s="5"/>
      <c r="S49" s="5"/>
      <c r="T49" s="5"/>
      <c r="U49" s="5"/>
      <c r="V49" s="5"/>
      <c r="W49" s="5"/>
      <c r="X49" s="5"/>
      <c r="Y49" s="5"/>
      <c r="Z49" s="5"/>
      <c r="AA49" s="5"/>
      <c r="AB49" s="2"/>
      <c r="AC49" s="2"/>
      <c r="AD49" s="2"/>
      <c r="AE49" s="2"/>
      <c r="AF49" s="2"/>
      <c r="AG49" s="2"/>
      <c r="AH49" s="2"/>
      <c r="AI49" s="2"/>
      <c r="AJ49" s="2"/>
    </row>
    <row r="50" ht="19.5" customHeight="1">
      <c r="A50" s="5"/>
      <c r="B50" s="4" t="s">
        <v>38</v>
      </c>
      <c r="C50" s="5"/>
      <c r="D50" s="5"/>
      <c r="E50" s="5"/>
      <c r="F50" s="5"/>
      <c r="G50" s="5"/>
      <c r="H50" s="5"/>
      <c r="I50" s="5"/>
      <c r="J50" s="5"/>
      <c r="K50" s="5"/>
      <c r="L50" s="5"/>
      <c r="M50" s="5"/>
      <c r="N50" s="5"/>
      <c r="O50" s="5"/>
      <c r="P50" s="5"/>
      <c r="Q50" s="5"/>
      <c r="R50" s="5"/>
      <c r="S50" s="5"/>
      <c r="T50" s="5"/>
      <c r="U50" s="5"/>
      <c r="V50" s="5"/>
      <c r="W50" s="5"/>
      <c r="X50" s="49"/>
      <c r="Y50" s="5"/>
      <c r="Z50" s="5"/>
      <c r="AA50" s="5"/>
      <c r="AB50" s="2"/>
      <c r="AC50" s="2"/>
      <c r="AD50" s="2"/>
      <c r="AE50" s="2"/>
      <c r="AF50" s="2"/>
      <c r="AG50" s="2"/>
      <c r="AH50" s="2"/>
      <c r="AI50" s="2"/>
      <c r="AJ50" s="2"/>
    </row>
    <row r="51" ht="45.0" customHeight="1">
      <c r="A51" s="5"/>
      <c r="B51" s="50" t="s">
        <v>39</v>
      </c>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2"/>
      <c r="AC51" s="2"/>
      <c r="AD51" s="2"/>
      <c r="AE51" s="2"/>
      <c r="AF51" s="2"/>
      <c r="AG51" s="2"/>
      <c r="AH51" s="2"/>
      <c r="AI51" s="2"/>
      <c r="AJ51" s="2"/>
    </row>
    <row r="52" ht="27.0" customHeight="1">
      <c r="A52" s="5"/>
      <c r="B52" s="53" t="s">
        <v>40</v>
      </c>
      <c r="C52" s="54" t="s">
        <v>41</v>
      </c>
      <c r="D52" s="55"/>
      <c r="E52" s="55"/>
      <c r="F52" s="55"/>
      <c r="G52" s="55"/>
      <c r="H52" s="55"/>
      <c r="I52" s="55"/>
      <c r="J52" s="55"/>
      <c r="K52" s="55"/>
      <c r="L52" s="56"/>
      <c r="M52" s="57" t="s">
        <v>42</v>
      </c>
      <c r="N52" s="55"/>
      <c r="O52" s="55"/>
      <c r="P52" s="55"/>
      <c r="Q52" s="56"/>
      <c r="R52" s="58" t="s">
        <v>43</v>
      </c>
      <c r="S52" s="19"/>
      <c r="T52" s="19"/>
      <c r="U52" s="19"/>
      <c r="V52" s="19"/>
      <c r="W52" s="41"/>
      <c r="X52" s="53" t="s">
        <v>44</v>
      </c>
      <c r="Y52" s="53" t="s">
        <v>45</v>
      </c>
      <c r="Z52" s="59" t="s">
        <v>46</v>
      </c>
      <c r="AA52" s="60" t="s">
        <v>47</v>
      </c>
      <c r="AB52" s="61"/>
      <c r="AC52" s="2"/>
      <c r="AD52" s="2"/>
      <c r="AE52" s="2"/>
      <c r="AF52" s="2"/>
      <c r="AG52" s="2"/>
      <c r="AH52" s="2"/>
      <c r="AI52" s="2"/>
      <c r="AJ52" s="2"/>
    </row>
    <row r="53" ht="32.25" customHeight="1">
      <c r="A53" s="5"/>
      <c r="B53" s="39"/>
      <c r="C53" s="62"/>
      <c r="D53" s="62"/>
      <c r="E53" s="62"/>
      <c r="F53" s="62"/>
      <c r="G53" s="62"/>
      <c r="H53" s="62"/>
      <c r="I53" s="62"/>
      <c r="J53" s="62"/>
      <c r="K53" s="62"/>
      <c r="L53" s="63"/>
      <c r="M53" s="64"/>
      <c r="N53" s="62"/>
      <c r="O53" s="62"/>
      <c r="P53" s="62"/>
      <c r="Q53" s="63"/>
      <c r="R53" s="61" t="s">
        <v>48</v>
      </c>
      <c r="V53" s="65"/>
      <c r="W53" s="66" t="s">
        <v>49</v>
      </c>
      <c r="X53" s="67"/>
      <c r="Y53" s="67"/>
      <c r="Z53" s="67"/>
      <c r="AA53" s="67"/>
      <c r="AB53" s="68"/>
      <c r="AC53" s="2"/>
      <c r="AD53" s="2"/>
      <c r="AE53" s="2"/>
      <c r="AF53" s="2"/>
      <c r="AG53" s="2"/>
      <c r="AH53" s="2"/>
      <c r="AI53" s="2"/>
      <c r="AJ53" s="2"/>
    </row>
    <row r="54" ht="37.5" customHeight="1">
      <c r="A54" s="5"/>
      <c r="B54" s="11">
        <v>1.0</v>
      </c>
      <c r="C54" s="69" t="s">
        <v>50</v>
      </c>
      <c r="D54" s="21"/>
      <c r="E54" s="21"/>
      <c r="F54" s="21"/>
      <c r="G54" s="21"/>
      <c r="H54" s="21"/>
      <c r="I54" s="21"/>
      <c r="J54" s="21"/>
      <c r="K54" s="21"/>
      <c r="L54" s="70"/>
      <c r="M54" s="71" t="s">
        <v>51</v>
      </c>
      <c r="N54" s="25"/>
      <c r="O54" s="25"/>
      <c r="P54" s="25"/>
      <c r="Q54" s="72"/>
      <c r="R54" s="73" t="s">
        <v>51</v>
      </c>
      <c r="S54" s="21"/>
      <c r="T54" s="21"/>
      <c r="U54" s="21"/>
      <c r="V54" s="70"/>
      <c r="W54" s="74" t="s">
        <v>52</v>
      </c>
      <c r="X54" s="75" t="s">
        <v>53</v>
      </c>
      <c r="Y54" s="76" t="s">
        <v>54</v>
      </c>
      <c r="Z54" s="77">
        <v>225000.0</v>
      </c>
      <c r="AA54" s="78">
        <v>11.4</v>
      </c>
      <c r="AB54" s="79"/>
      <c r="AC54" s="2"/>
      <c r="AD54" s="2"/>
      <c r="AE54" s="2"/>
      <c r="AF54" s="2"/>
      <c r="AG54" s="2"/>
      <c r="AH54" s="2"/>
      <c r="AI54" s="2"/>
      <c r="AJ54" s="2"/>
    </row>
    <row r="55" ht="37.5" customHeight="1">
      <c r="A55" s="5"/>
      <c r="B55" s="11">
        <f t="shared" ref="B55:B153" si="1">B54+1</f>
        <v>2</v>
      </c>
      <c r="C55" s="80">
        <v>1.33456789E9</v>
      </c>
      <c r="D55" s="19"/>
      <c r="E55" s="19"/>
      <c r="F55" s="19"/>
      <c r="G55" s="19"/>
      <c r="H55" s="19"/>
      <c r="I55" s="19"/>
      <c r="J55" s="19"/>
      <c r="K55" s="19"/>
      <c r="L55" s="41"/>
      <c r="M55" s="81" t="s">
        <v>55</v>
      </c>
      <c r="N55" s="19"/>
      <c r="O55" s="19"/>
      <c r="P55" s="19"/>
      <c r="Q55" s="41"/>
      <c r="R55" s="82" t="s">
        <v>51</v>
      </c>
      <c r="S55" s="19"/>
      <c r="T55" s="19"/>
      <c r="U55" s="19"/>
      <c r="V55" s="41"/>
      <c r="W55" s="83" t="s">
        <v>52</v>
      </c>
      <c r="X55" s="84" t="s">
        <v>53</v>
      </c>
      <c r="Y55" s="84" t="s">
        <v>56</v>
      </c>
      <c r="Z55" s="85">
        <v>95000.0</v>
      </c>
      <c r="AA55" s="86">
        <v>11.4</v>
      </c>
      <c r="AB55" s="79"/>
      <c r="AC55" s="2"/>
      <c r="AD55" s="2"/>
      <c r="AE55" s="2"/>
      <c r="AF55" s="2"/>
      <c r="AG55" s="2"/>
      <c r="AH55" s="2"/>
      <c r="AI55" s="2"/>
      <c r="AJ55" s="2"/>
    </row>
    <row r="56" ht="37.5" customHeight="1">
      <c r="A56" s="5"/>
      <c r="B56" s="11">
        <f t="shared" si="1"/>
        <v>3</v>
      </c>
      <c r="C56" s="80">
        <v>1.334567891E9</v>
      </c>
      <c r="D56" s="19"/>
      <c r="E56" s="19"/>
      <c r="F56" s="19"/>
      <c r="G56" s="19"/>
      <c r="H56" s="19"/>
      <c r="I56" s="19"/>
      <c r="J56" s="19"/>
      <c r="K56" s="19"/>
      <c r="L56" s="41"/>
      <c r="M56" s="82" t="s">
        <v>51</v>
      </c>
      <c r="N56" s="19"/>
      <c r="O56" s="19"/>
      <c r="P56" s="19"/>
      <c r="Q56" s="41"/>
      <c r="R56" s="82" t="s">
        <v>51</v>
      </c>
      <c r="S56" s="19"/>
      <c r="T56" s="19"/>
      <c r="U56" s="19"/>
      <c r="V56" s="41"/>
      <c r="W56" s="83" t="s">
        <v>57</v>
      </c>
      <c r="X56" s="84" t="s">
        <v>58</v>
      </c>
      <c r="Y56" s="84" t="s">
        <v>59</v>
      </c>
      <c r="Z56" s="87">
        <v>385000.0</v>
      </c>
      <c r="AA56" s="88">
        <v>10.9</v>
      </c>
      <c r="AB56" s="79"/>
      <c r="AC56" s="2"/>
      <c r="AD56" s="2"/>
      <c r="AE56" s="2"/>
      <c r="AF56" s="2"/>
      <c r="AG56" s="2"/>
      <c r="AH56" s="2"/>
      <c r="AI56" s="2"/>
      <c r="AJ56" s="2"/>
    </row>
    <row r="57" ht="37.5" customHeight="1">
      <c r="A57" s="5"/>
      <c r="B57" s="11">
        <f t="shared" si="1"/>
        <v>4</v>
      </c>
      <c r="C57" s="80">
        <v>1.334567892E9</v>
      </c>
      <c r="D57" s="19"/>
      <c r="E57" s="19"/>
      <c r="F57" s="19"/>
      <c r="G57" s="19"/>
      <c r="H57" s="19"/>
      <c r="I57" s="19"/>
      <c r="J57" s="19"/>
      <c r="K57" s="19"/>
      <c r="L57" s="41"/>
      <c r="M57" s="82" t="s">
        <v>60</v>
      </c>
      <c r="N57" s="19"/>
      <c r="O57" s="19"/>
      <c r="P57" s="19"/>
      <c r="Q57" s="41"/>
      <c r="R57" s="82" t="s">
        <v>61</v>
      </c>
      <c r="S57" s="19"/>
      <c r="T57" s="19"/>
      <c r="U57" s="19"/>
      <c r="V57" s="41"/>
      <c r="W57" s="83" t="s">
        <v>60</v>
      </c>
      <c r="X57" s="84" t="s">
        <v>62</v>
      </c>
      <c r="Y57" s="84" t="s">
        <v>63</v>
      </c>
      <c r="Z57" s="87">
        <v>425000.0</v>
      </c>
      <c r="AA57" s="88">
        <v>10.88</v>
      </c>
      <c r="AB57" s="79"/>
      <c r="AC57" s="2"/>
      <c r="AD57" s="2"/>
      <c r="AE57" s="2"/>
      <c r="AF57" s="2"/>
      <c r="AG57" s="2"/>
      <c r="AH57" s="2"/>
      <c r="AI57" s="2"/>
      <c r="AJ57" s="2"/>
    </row>
    <row r="58" ht="37.5" customHeight="1">
      <c r="A58" s="5"/>
      <c r="B58" s="11">
        <f t="shared" si="1"/>
        <v>5</v>
      </c>
      <c r="C58" s="80">
        <v>1.334567893E9</v>
      </c>
      <c r="D58" s="19"/>
      <c r="E58" s="19"/>
      <c r="F58" s="19"/>
      <c r="G58" s="19"/>
      <c r="H58" s="19"/>
      <c r="I58" s="19"/>
      <c r="J58" s="19"/>
      <c r="K58" s="19"/>
      <c r="L58" s="41"/>
      <c r="M58" s="82" t="s">
        <v>64</v>
      </c>
      <c r="N58" s="19"/>
      <c r="O58" s="19"/>
      <c r="P58" s="19"/>
      <c r="Q58" s="41"/>
      <c r="R58" s="82" t="s">
        <v>64</v>
      </c>
      <c r="S58" s="19"/>
      <c r="T58" s="19"/>
      <c r="U58" s="19"/>
      <c r="V58" s="41"/>
      <c r="W58" s="83" t="s">
        <v>65</v>
      </c>
      <c r="X58" s="84" t="s">
        <v>66</v>
      </c>
      <c r="Y58" s="84" t="s">
        <v>67</v>
      </c>
      <c r="Z58" s="87">
        <v>2135000.0</v>
      </c>
      <c r="AA58" s="88">
        <v>10.68</v>
      </c>
      <c r="AB58" s="79"/>
      <c r="AC58" s="2"/>
      <c r="AD58" s="2"/>
      <c r="AE58" s="2"/>
      <c r="AF58" s="2"/>
      <c r="AG58" s="2"/>
      <c r="AH58" s="2"/>
      <c r="AI58" s="2"/>
      <c r="AJ58" s="2"/>
    </row>
    <row r="59" ht="37.5" customHeight="1">
      <c r="A59" s="5"/>
      <c r="B59" s="11">
        <f t="shared" si="1"/>
        <v>6</v>
      </c>
      <c r="C59" s="80">
        <v>1.334567893E9</v>
      </c>
      <c r="D59" s="19"/>
      <c r="E59" s="19"/>
      <c r="F59" s="19"/>
      <c r="G59" s="19"/>
      <c r="H59" s="19"/>
      <c r="I59" s="19"/>
      <c r="J59" s="19"/>
      <c r="K59" s="19"/>
      <c r="L59" s="41"/>
      <c r="M59" s="82" t="s">
        <v>64</v>
      </c>
      <c r="N59" s="19"/>
      <c r="O59" s="19"/>
      <c r="P59" s="19"/>
      <c r="Q59" s="41"/>
      <c r="R59" s="82" t="s">
        <v>64</v>
      </c>
      <c r="S59" s="19"/>
      <c r="T59" s="19"/>
      <c r="U59" s="19"/>
      <c r="V59" s="41"/>
      <c r="W59" s="83" t="s">
        <v>65</v>
      </c>
      <c r="X59" s="84" t="s">
        <v>66</v>
      </c>
      <c r="Y59" s="84" t="s">
        <v>68</v>
      </c>
      <c r="Z59" s="87">
        <v>185000.0</v>
      </c>
      <c r="AA59" s="88">
        <v>10.68</v>
      </c>
      <c r="AB59" s="79"/>
      <c r="AC59" s="2"/>
      <c r="AD59" s="2"/>
      <c r="AE59" s="2"/>
      <c r="AF59" s="2"/>
      <c r="AG59" s="2"/>
      <c r="AH59" s="2"/>
      <c r="AI59" s="2"/>
      <c r="AJ59" s="2"/>
    </row>
    <row r="60" ht="37.5" customHeight="1">
      <c r="A60" s="5"/>
      <c r="B60" s="11">
        <f t="shared" si="1"/>
        <v>7</v>
      </c>
      <c r="C60" s="89"/>
      <c r="D60" s="43"/>
      <c r="E60" s="43"/>
      <c r="F60" s="43"/>
      <c r="G60" s="43"/>
      <c r="H60" s="43"/>
      <c r="I60" s="43"/>
      <c r="J60" s="43"/>
      <c r="K60" s="43"/>
      <c r="L60" s="90"/>
      <c r="M60" s="82"/>
      <c r="N60" s="19"/>
      <c r="O60" s="19"/>
      <c r="P60" s="19"/>
      <c r="Q60" s="41"/>
      <c r="R60" s="82"/>
      <c r="S60" s="19"/>
      <c r="T60" s="19"/>
      <c r="U60" s="19"/>
      <c r="V60" s="41"/>
      <c r="W60" s="83"/>
      <c r="X60" s="84"/>
      <c r="Y60" s="84"/>
      <c r="Z60" s="91"/>
      <c r="AA60" s="92"/>
      <c r="AB60" s="79"/>
      <c r="AC60" s="2"/>
      <c r="AD60" s="2"/>
      <c r="AE60" s="2"/>
      <c r="AF60" s="2"/>
      <c r="AG60" s="2"/>
      <c r="AH60" s="2"/>
      <c r="AI60" s="2"/>
      <c r="AJ60" s="2"/>
    </row>
    <row r="61" ht="37.5" customHeight="1">
      <c r="A61" s="5"/>
      <c r="B61" s="11">
        <f t="shared" si="1"/>
        <v>8</v>
      </c>
      <c r="C61" s="89"/>
      <c r="D61" s="43"/>
      <c r="E61" s="43"/>
      <c r="F61" s="43"/>
      <c r="G61" s="43"/>
      <c r="H61" s="43"/>
      <c r="I61" s="43"/>
      <c r="J61" s="43"/>
      <c r="K61" s="43"/>
      <c r="L61" s="90"/>
      <c r="M61" s="82"/>
      <c r="N61" s="19"/>
      <c r="O61" s="19"/>
      <c r="P61" s="19"/>
      <c r="Q61" s="41"/>
      <c r="R61" s="82"/>
      <c r="S61" s="19"/>
      <c r="T61" s="19"/>
      <c r="U61" s="19"/>
      <c r="V61" s="41"/>
      <c r="W61" s="83"/>
      <c r="X61" s="84"/>
      <c r="Y61" s="84"/>
      <c r="Z61" s="91"/>
      <c r="AA61" s="92"/>
      <c r="AB61" s="93"/>
      <c r="AC61" s="2"/>
      <c r="AD61" s="2"/>
      <c r="AE61" s="2"/>
      <c r="AF61" s="2"/>
      <c r="AG61" s="2"/>
      <c r="AH61" s="2"/>
      <c r="AI61" s="2"/>
      <c r="AJ61" s="2"/>
    </row>
    <row r="62" ht="37.5" customHeight="1">
      <c r="A62" s="5"/>
      <c r="B62" s="11">
        <f t="shared" si="1"/>
        <v>9</v>
      </c>
      <c r="C62" s="89"/>
      <c r="D62" s="43"/>
      <c r="E62" s="43"/>
      <c r="F62" s="43"/>
      <c r="G62" s="43"/>
      <c r="H62" s="43"/>
      <c r="I62" s="43"/>
      <c r="J62" s="43"/>
      <c r="K62" s="43"/>
      <c r="L62" s="90"/>
      <c r="M62" s="82"/>
      <c r="N62" s="19"/>
      <c r="O62" s="19"/>
      <c r="P62" s="19"/>
      <c r="Q62" s="41"/>
      <c r="R62" s="82"/>
      <c r="S62" s="19"/>
      <c r="T62" s="19"/>
      <c r="U62" s="19"/>
      <c r="V62" s="41"/>
      <c r="W62" s="83"/>
      <c r="X62" s="84"/>
      <c r="Y62" s="84"/>
      <c r="Z62" s="91"/>
      <c r="AA62" s="92"/>
      <c r="AB62" s="93"/>
      <c r="AC62" s="2"/>
      <c r="AD62" s="2"/>
      <c r="AE62" s="2"/>
      <c r="AF62" s="2"/>
      <c r="AG62" s="2"/>
      <c r="AH62" s="2"/>
      <c r="AI62" s="2"/>
      <c r="AJ62" s="2"/>
    </row>
    <row r="63" ht="37.5" customHeight="1">
      <c r="A63" s="5"/>
      <c r="B63" s="11">
        <f t="shared" si="1"/>
        <v>10</v>
      </c>
      <c r="C63" s="89"/>
      <c r="D63" s="43"/>
      <c r="E63" s="43"/>
      <c r="F63" s="43"/>
      <c r="G63" s="43"/>
      <c r="H63" s="43"/>
      <c r="I63" s="43"/>
      <c r="J63" s="43"/>
      <c r="K63" s="43"/>
      <c r="L63" s="90"/>
      <c r="M63" s="82"/>
      <c r="N63" s="19"/>
      <c r="O63" s="19"/>
      <c r="P63" s="19"/>
      <c r="Q63" s="41"/>
      <c r="R63" s="82"/>
      <c r="S63" s="19"/>
      <c r="T63" s="19"/>
      <c r="U63" s="19"/>
      <c r="V63" s="41"/>
      <c r="W63" s="83"/>
      <c r="X63" s="84"/>
      <c r="Y63" s="84"/>
      <c r="Z63" s="91"/>
      <c r="AA63" s="92"/>
      <c r="AB63" s="93"/>
      <c r="AC63" s="2"/>
      <c r="AD63" s="2"/>
      <c r="AE63" s="2"/>
      <c r="AF63" s="2"/>
      <c r="AG63" s="2"/>
      <c r="AH63" s="2"/>
      <c r="AI63" s="2"/>
      <c r="AJ63" s="2"/>
    </row>
    <row r="64" ht="37.5" customHeight="1">
      <c r="A64" s="5"/>
      <c r="B64" s="11">
        <f t="shared" si="1"/>
        <v>11</v>
      </c>
      <c r="C64" s="89"/>
      <c r="D64" s="43"/>
      <c r="E64" s="43"/>
      <c r="F64" s="43"/>
      <c r="G64" s="43"/>
      <c r="H64" s="43"/>
      <c r="I64" s="43"/>
      <c r="J64" s="43"/>
      <c r="K64" s="43"/>
      <c r="L64" s="90"/>
      <c r="M64" s="82"/>
      <c r="N64" s="19"/>
      <c r="O64" s="19"/>
      <c r="P64" s="19"/>
      <c r="Q64" s="41"/>
      <c r="R64" s="82"/>
      <c r="S64" s="19"/>
      <c r="T64" s="19"/>
      <c r="U64" s="19"/>
      <c r="V64" s="41"/>
      <c r="W64" s="83"/>
      <c r="X64" s="84"/>
      <c r="Y64" s="84"/>
      <c r="Z64" s="91"/>
      <c r="AA64" s="92"/>
      <c r="AB64" s="93"/>
      <c r="AC64" s="2"/>
      <c r="AD64" s="2"/>
      <c r="AE64" s="2"/>
      <c r="AF64" s="2"/>
      <c r="AG64" s="2"/>
      <c r="AH64" s="2"/>
      <c r="AI64" s="2"/>
      <c r="AJ64" s="2"/>
    </row>
    <row r="65" ht="37.5" customHeight="1">
      <c r="A65" s="5"/>
      <c r="B65" s="11">
        <f t="shared" si="1"/>
        <v>12</v>
      </c>
      <c r="C65" s="89"/>
      <c r="D65" s="43"/>
      <c r="E65" s="43"/>
      <c r="F65" s="43"/>
      <c r="G65" s="43"/>
      <c r="H65" s="43"/>
      <c r="I65" s="43"/>
      <c r="J65" s="43"/>
      <c r="K65" s="43"/>
      <c r="L65" s="90"/>
      <c r="M65" s="82"/>
      <c r="N65" s="19"/>
      <c r="O65" s="19"/>
      <c r="P65" s="19"/>
      <c r="Q65" s="41"/>
      <c r="R65" s="82"/>
      <c r="S65" s="19"/>
      <c r="T65" s="19"/>
      <c r="U65" s="19"/>
      <c r="V65" s="41"/>
      <c r="W65" s="83"/>
      <c r="X65" s="84"/>
      <c r="Y65" s="84"/>
      <c r="Z65" s="91"/>
      <c r="AA65" s="92"/>
      <c r="AB65" s="93"/>
      <c r="AC65" s="2"/>
      <c r="AD65" s="2"/>
      <c r="AE65" s="2"/>
      <c r="AF65" s="2"/>
      <c r="AG65" s="2"/>
      <c r="AH65" s="2"/>
      <c r="AI65" s="2"/>
      <c r="AJ65" s="2"/>
    </row>
    <row r="66" ht="37.5" customHeight="1">
      <c r="A66" s="5"/>
      <c r="B66" s="11">
        <f t="shared" si="1"/>
        <v>13</v>
      </c>
      <c r="C66" s="89"/>
      <c r="D66" s="43"/>
      <c r="E66" s="43"/>
      <c r="F66" s="43"/>
      <c r="G66" s="43"/>
      <c r="H66" s="43"/>
      <c r="I66" s="43"/>
      <c r="J66" s="43"/>
      <c r="K66" s="43"/>
      <c r="L66" s="90"/>
      <c r="M66" s="82"/>
      <c r="N66" s="19"/>
      <c r="O66" s="19"/>
      <c r="P66" s="19"/>
      <c r="Q66" s="41"/>
      <c r="R66" s="82"/>
      <c r="S66" s="19"/>
      <c r="T66" s="19"/>
      <c r="U66" s="19"/>
      <c r="V66" s="41"/>
      <c r="W66" s="83"/>
      <c r="X66" s="84"/>
      <c r="Y66" s="84"/>
      <c r="Z66" s="91"/>
      <c r="AA66" s="92"/>
      <c r="AB66" s="93"/>
      <c r="AC66" s="2"/>
      <c r="AD66" s="2"/>
      <c r="AE66" s="2"/>
      <c r="AF66" s="2"/>
      <c r="AG66" s="2"/>
      <c r="AH66" s="2"/>
      <c r="AI66" s="2"/>
      <c r="AJ66" s="2"/>
    </row>
    <row r="67" ht="37.5" customHeight="1">
      <c r="A67" s="5"/>
      <c r="B67" s="11">
        <f t="shared" si="1"/>
        <v>14</v>
      </c>
      <c r="C67" s="89"/>
      <c r="D67" s="43"/>
      <c r="E67" s="43"/>
      <c r="F67" s="43"/>
      <c r="G67" s="43"/>
      <c r="H67" s="43"/>
      <c r="I67" s="43"/>
      <c r="J67" s="43"/>
      <c r="K67" s="43"/>
      <c r="L67" s="90"/>
      <c r="M67" s="82"/>
      <c r="N67" s="19"/>
      <c r="O67" s="19"/>
      <c r="P67" s="19"/>
      <c r="Q67" s="41"/>
      <c r="R67" s="82"/>
      <c r="S67" s="19"/>
      <c r="T67" s="19"/>
      <c r="U67" s="19"/>
      <c r="V67" s="41"/>
      <c r="W67" s="83"/>
      <c r="X67" s="84"/>
      <c r="Y67" s="84"/>
      <c r="Z67" s="91"/>
      <c r="AA67" s="92"/>
      <c r="AB67" s="93"/>
      <c r="AC67" s="2"/>
      <c r="AD67" s="2"/>
      <c r="AE67" s="2"/>
      <c r="AF67" s="2"/>
      <c r="AG67" s="2"/>
      <c r="AH67" s="2"/>
      <c r="AI67" s="2"/>
      <c r="AJ67" s="2"/>
    </row>
    <row r="68" ht="37.5" customHeight="1">
      <c r="A68" s="5"/>
      <c r="B68" s="11">
        <f t="shared" si="1"/>
        <v>15</v>
      </c>
      <c r="C68" s="89"/>
      <c r="D68" s="43"/>
      <c r="E68" s="43"/>
      <c r="F68" s="43"/>
      <c r="G68" s="43"/>
      <c r="H68" s="43"/>
      <c r="I68" s="43"/>
      <c r="J68" s="43"/>
      <c r="K68" s="43"/>
      <c r="L68" s="90"/>
      <c r="M68" s="82"/>
      <c r="N68" s="19"/>
      <c r="O68" s="19"/>
      <c r="P68" s="19"/>
      <c r="Q68" s="41"/>
      <c r="R68" s="82"/>
      <c r="S68" s="19"/>
      <c r="T68" s="19"/>
      <c r="U68" s="19"/>
      <c r="V68" s="41"/>
      <c r="W68" s="83"/>
      <c r="X68" s="84"/>
      <c r="Y68" s="84"/>
      <c r="Z68" s="91"/>
      <c r="AA68" s="92"/>
      <c r="AB68" s="93"/>
      <c r="AC68" s="2"/>
      <c r="AD68" s="2"/>
      <c r="AE68" s="2"/>
      <c r="AF68" s="2"/>
      <c r="AG68" s="2"/>
      <c r="AH68" s="2"/>
      <c r="AI68" s="2"/>
      <c r="AJ68" s="2"/>
    </row>
    <row r="69" ht="37.5" customHeight="1">
      <c r="A69" s="5"/>
      <c r="B69" s="11">
        <f t="shared" si="1"/>
        <v>16</v>
      </c>
      <c r="C69" s="80"/>
      <c r="D69" s="19"/>
      <c r="E69" s="19"/>
      <c r="F69" s="19"/>
      <c r="G69" s="19"/>
      <c r="H69" s="19"/>
      <c r="I69" s="19"/>
      <c r="J69" s="19"/>
      <c r="K69" s="19"/>
      <c r="L69" s="41"/>
      <c r="M69" s="82"/>
      <c r="N69" s="19"/>
      <c r="O69" s="19"/>
      <c r="P69" s="19"/>
      <c r="Q69" s="41"/>
      <c r="R69" s="82"/>
      <c r="S69" s="19"/>
      <c r="T69" s="19"/>
      <c r="U69" s="19"/>
      <c r="V69" s="41"/>
      <c r="W69" s="83"/>
      <c r="X69" s="84"/>
      <c r="Y69" s="84"/>
      <c r="Z69" s="91"/>
      <c r="AA69" s="92"/>
      <c r="AB69" s="93"/>
      <c r="AC69" s="2"/>
      <c r="AD69" s="2"/>
      <c r="AE69" s="2"/>
      <c r="AF69" s="2"/>
      <c r="AG69" s="2"/>
      <c r="AH69" s="2"/>
      <c r="AI69" s="2"/>
      <c r="AJ69" s="2"/>
    </row>
    <row r="70" ht="37.5" customHeight="1">
      <c r="A70" s="5"/>
      <c r="B70" s="11">
        <f t="shared" si="1"/>
        <v>17</v>
      </c>
      <c r="C70" s="80"/>
      <c r="D70" s="19"/>
      <c r="E70" s="19"/>
      <c r="F70" s="19"/>
      <c r="G70" s="19"/>
      <c r="H70" s="19"/>
      <c r="I70" s="19"/>
      <c r="J70" s="19"/>
      <c r="K70" s="19"/>
      <c r="L70" s="41"/>
      <c r="M70" s="82"/>
      <c r="N70" s="19"/>
      <c r="O70" s="19"/>
      <c r="P70" s="19"/>
      <c r="Q70" s="41"/>
      <c r="R70" s="82"/>
      <c r="S70" s="19"/>
      <c r="T70" s="19"/>
      <c r="U70" s="19"/>
      <c r="V70" s="41"/>
      <c r="W70" s="83"/>
      <c r="X70" s="84"/>
      <c r="Y70" s="84"/>
      <c r="Z70" s="91"/>
      <c r="AA70" s="92"/>
      <c r="AB70" s="93"/>
      <c r="AC70" s="2"/>
      <c r="AD70" s="2"/>
      <c r="AE70" s="2"/>
      <c r="AF70" s="2"/>
      <c r="AG70" s="2"/>
      <c r="AH70" s="2"/>
      <c r="AI70" s="2"/>
      <c r="AJ70" s="2"/>
    </row>
    <row r="71" ht="37.5" customHeight="1">
      <c r="A71" s="5"/>
      <c r="B71" s="11">
        <f t="shared" si="1"/>
        <v>18</v>
      </c>
      <c r="C71" s="89"/>
      <c r="D71" s="43"/>
      <c r="E71" s="43"/>
      <c r="F71" s="43"/>
      <c r="G71" s="43"/>
      <c r="H71" s="43"/>
      <c r="I71" s="43"/>
      <c r="J71" s="43"/>
      <c r="K71" s="43"/>
      <c r="L71" s="90"/>
      <c r="M71" s="82"/>
      <c r="N71" s="19"/>
      <c r="O71" s="19"/>
      <c r="P71" s="19"/>
      <c r="Q71" s="41"/>
      <c r="R71" s="82"/>
      <c r="S71" s="19"/>
      <c r="T71" s="19"/>
      <c r="U71" s="19"/>
      <c r="V71" s="41"/>
      <c r="W71" s="83"/>
      <c r="X71" s="84"/>
      <c r="Y71" s="84"/>
      <c r="Z71" s="91"/>
      <c r="AA71" s="92"/>
      <c r="AB71" s="93"/>
      <c r="AC71" s="2"/>
      <c r="AD71" s="2"/>
      <c r="AE71" s="2"/>
      <c r="AF71" s="2"/>
      <c r="AG71" s="2"/>
      <c r="AH71" s="2"/>
      <c r="AI71" s="2"/>
      <c r="AJ71" s="2"/>
    </row>
    <row r="72" ht="37.5" customHeight="1">
      <c r="A72" s="5"/>
      <c r="B72" s="11">
        <f t="shared" si="1"/>
        <v>19</v>
      </c>
      <c r="C72" s="89"/>
      <c r="D72" s="43"/>
      <c r="E72" s="43"/>
      <c r="F72" s="43"/>
      <c r="G72" s="43"/>
      <c r="H72" s="43"/>
      <c r="I72" s="43"/>
      <c r="J72" s="43"/>
      <c r="K72" s="43"/>
      <c r="L72" s="90"/>
      <c r="M72" s="82"/>
      <c r="N72" s="19"/>
      <c r="O72" s="19"/>
      <c r="P72" s="19"/>
      <c r="Q72" s="41"/>
      <c r="R72" s="82"/>
      <c r="S72" s="19"/>
      <c r="T72" s="19"/>
      <c r="U72" s="19"/>
      <c r="V72" s="41"/>
      <c r="W72" s="83"/>
      <c r="X72" s="84"/>
      <c r="Y72" s="84"/>
      <c r="Z72" s="91"/>
      <c r="AA72" s="92"/>
      <c r="AB72" s="93"/>
      <c r="AC72" s="2"/>
      <c r="AD72" s="2"/>
      <c r="AE72" s="2"/>
      <c r="AF72" s="2"/>
      <c r="AG72" s="2"/>
      <c r="AH72" s="2"/>
      <c r="AI72" s="2"/>
      <c r="AJ72" s="2"/>
    </row>
    <row r="73" ht="37.5" customHeight="1">
      <c r="A73" s="5"/>
      <c r="B73" s="11">
        <f t="shared" si="1"/>
        <v>20</v>
      </c>
      <c r="C73" s="89"/>
      <c r="D73" s="43"/>
      <c r="E73" s="43"/>
      <c r="F73" s="43"/>
      <c r="G73" s="43"/>
      <c r="H73" s="43"/>
      <c r="I73" s="43"/>
      <c r="J73" s="43"/>
      <c r="K73" s="43"/>
      <c r="L73" s="90"/>
      <c r="M73" s="82"/>
      <c r="N73" s="19"/>
      <c r="O73" s="19"/>
      <c r="P73" s="19"/>
      <c r="Q73" s="41"/>
      <c r="R73" s="82"/>
      <c r="S73" s="19"/>
      <c r="T73" s="19"/>
      <c r="U73" s="19"/>
      <c r="V73" s="41"/>
      <c r="W73" s="83"/>
      <c r="X73" s="84"/>
      <c r="Y73" s="84"/>
      <c r="Z73" s="91"/>
      <c r="AA73" s="92"/>
      <c r="AB73" s="93"/>
      <c r="AC73" s="2"/>
      <c r="AD73" s="2"/>
      <c r="AE73" s="2"/>
      <c r="AF73" s="2"/>
      <c r="AG73" s="2"/>
      <c r="AH73" s="2"/>
      <c r="AI73" s="2"/>
      <c r="AJ73" s="2"/>
    </row>
    <row r="74" ht="37.5" customHeight="1">
      <c r="A74" s="5"/>
      <c r="B74" s="11">
        <f t="shared" si="1"/>
        <v>21</v>
      </c>
      <c r="C74" s="89"/>
      <c r="D74" s="43"/>
      <c r="E74" s="43"/>
      <c r="F74" s="43"/>
      <c r="G74" s="43"/>
      <c r="H74" s="43"/>
      <c r="I74" s="43"/>
      <c r="J74" s="43"/>
      <c r="K74" s="43"/>
      <c r="L74" s="90"/>
      <c r="M74" s="82"/>
      <c r="N74" s="19"/>
      <c r="O74" s="19"/>
      <c r="P74" s="19"/>
      <c r="Q74" s="41"/>
      <c r="R74" s="82"/>
      <c r="S74" s="19"/>
      <c r="T74" s="19"/>
      <c r="U74" s="19"/>
      <c r="V74" s="41"/>
      <c r="W74" s="83"/>
      <c r="X74" s="84"/>
      <c r="Y74" s="84"/>
      <c r="Z74" s="91"/>
      <c r="AA74" s="92"/>
      <c r="AB74" s="93"/>
      <c r="AC74" s="2"/>
      <c r="AD74" s="2"/>
      <c r="AE74" s="2"/>
      <c r="AF74" s="2"/>
      <c r="AG74" s="2"/>
      <c r="AH74" s="2"/>
      <c r="AI74" s="2"/>
      <c r="AJ74" s="2"/>
    </row>
    <row r="75" ht="37.5" customHeight="1">
      <c r="A75" s="5"/>
      <c r="B75" s="11">
        <f t="shared" si="1"/>
        <v>22</v>
      </c>
      <c r="C75" s="89"/>
      <c r="D75" s="43"/>
      <c r="E75" s="43"/>
      <c r="F75" s="43"/>
      <c r="G75" s="43"/>
      <c r="H75" s="43"/>
      <c r="I75" s="43"/>
      <c r="J75" s="43"/>
      <c r="K75" s="43"/>
      <c r="L75" s="90"/>
      <c r="M75" s="82"/>
      <c r="N75" s="19"/>
      <c r="O75" s="19"/>
      <c r="P75" s="19"/>
      <c r="Q75" s="41"/>
      <c r="R75" s="82"/>
      <c r="S75" s="19"/>
      <c r="T75" s="19"/>
      <c r="U75" s="19"/>
      <c r="V75" s="41"/>
      <c r="W75" s="83"/>
      <c r="X75" s="84"/>
      <c r="Y75" s="84"/>
      <c r="Z75" s="91"/>
      <c r="AA75" s="92"/>
      <c r="AB75" s="93"/>
      <c r="AC75" s="2"/>
      <c r="AD75" s="2"/>
      <c r="AE75" s="2"/>
      <c r="AF75" s="2"/>
      <c r="AG75" s="2"/>
      <c r="AH75" s="2"/>
      <c r="AI75" s="2"/>
      <c r="AJ75" s="2"/>
    </row>
    <row r="76" ht="37.5" customHeight="1">
      <c r="A76" s="5"/>
      <c r="B76" s="11">
        <f t="shared" si="1"/>
        <v>23</v>
      </c>
      <c r="C76" s="89"/>
      <c r="D76" s="43"/>
      <c r="E76" s="43"/>
      <c r="F76" s="43"/>
      <c r="G76" s="43"/>
      <c r="H76" s="43"/>
      <c r="I76" s="43"/>
      <c r="J76" s="43"/>
      <c r="K76" s="43"/>
      <c r="L76" s="90"/>
      <c r="M76" s="82"/>
      <c r="N76" s="19"/>
      <c r="O76" s="19"/>
      <c r="P76" s="19"/>
      <c r="Q76" s="41"/>
      <c r="R76" s="82"/>
      <c r="S76" s="19"/>
      <c r="T76" s="19"/>
      <c r="U76" s="19"/>
      <c r="V76" s="41"/>
      <c r="W76" s="83"/>
      <c r="X76" s="84"/>
      <c r="Y76" s="84"/>
      <c r="Z76" s="91"/>
      <c r="AA76" s="92"/>
      <c r="AB76" s="93"/>
      <c r="AC76" s="2"/>
      <c r="AD76" s="2"/>
      <c r="AE76" s="2"/>
      <c r="AF76" s="2"/>
      <c r="AG76" s="2"/>
      <c r="AH76" s="2"/>
      <c r="AI76" s="2"/>
      <c r="AJ76" s="2"/>
    </row>
    <row r="77" ht="37.5" customHeight="1">
      <c r="A77" s="5"/>
      <c r="B77" s="11">
        <f t="shared" si="1"/>
        <v>24</v>
      </c>
      <c r="C77" s="89"/>
      <c r="D77" s="43"/>
      <c r="E77" s="43"/>
      <c r="F77" s="43"/>
      <c r="G77" s="43"/>
      <c r="H77" s="43"/>
      <c r="I77" s="43"/>
      <c r="J77" s="43"/>
      <c r="K77" s="43"/>
      <c r="L77" s="90"/>
      <c r="M77" s="82"/>
      <c r="N77" s="19"/>
      <c r="O77" s="19"/>
      <c r="P77" s="19"/>
      <c r="Q77" s="41"/>
      <c r="R77" s="82"/>
      <c r="S77" s="19"/>
      <c r="T77" s="19"/>
      <c r="U77" s="19"/>
      <c r="V77" s="41"/>
      <c r="W77" s="83"/>
      <c r="X77" s="84"/>
      <c r="Y77" s="84"/>
      <c r="Z77" s="91"/>
      <c r="AA77" s="92"/>
      <c r="AB77" s="93"/>
      <c r="AC77" s="2"/>
      <c r="AD77" s="2"/>
      <c r="AE77" s="2"/>
      <c r="AF77" s="2"/>
      <c r="AG77" s="2"/>
      <c r="AH77" s="2"/>
      <c r="AI77" s="2"/>
      <c r="AJ77" s="2"/>
    </row>
    <row r="78" ht="37.5" customHeight="1">
      <c r="A78" s="5"/>
      <c r="B78" s="11">
        <f t="shared" si="1"/>
        <v>25</v>
      </c>
      <c r="C78" s="89"/>
      <c r="D78" s="43"/>
      <c r="E78" s="43"/>
      <c r="F78" s="43"/>
      <c r="G78" s="43"/>
      <c r="H78" s="43"/>
      <c r="I78" s="43"/>
      <c r="J78" s="43"/>
      <c r="K78" s="43"/>
      <c r="L78" s="90"/>
      <c r="M78" s="82"/>
      <c r="N78" s="19"/>
      <c r="O78" s="19"/>
      <c r="P78" s="19"/>
      <c r="Q78" s="41"/>
      <c r="R78" s="82"/>
      <c r="S78" s="19"/>
      <c r="T78" s="19"/>
      <c r="U78" s="19"/>
      <c r="V78" s="41"/>
      <c r="W78" s="83"/>
      <c r="X78" s="84"/>
      <c r="Y78" s="84"/>
      <c r="Z78" s="91"/>
      <c r="AA78" s="94"/>
      <c r="AB78" s="93"/>
      <c r="AC78" s="2"/>
      <c r="AD78" s="2"/>
      <c r="AE78" s="2"/>
      <c r="AF78" s="2"/>
      <c r="AG78" s="2"/>
      <c r="AH78" s="2"/>
      <c r="AI78" s="2"/>
      <c r="AJ78" s="2"/>
    </row>
    <row r="79" ht="37.5" customHeight="1">
      <c r="A79" s="5"/>
      <c r="B79" s="11">
        <f t="shared" si="1"/>
        <v>26</v>
      </c>
      <c r="C79" s="89"/>
      <c r="D79" s="43"/>
      <c r="E79" s="43"/>
      <c r="F79" s="43"/>
      <c r="G79" s="43"/>
      <c r="H79" s="43"/>
      <c r="I79" s="43"/>
      <c r="J79" s="43"/>
      <c r="K79" s="43"/>
      <c r="L79" s="90"/>
      <c r="M79" s="82"/>
      <c r="N79" s="19"/>
      <c r="O79" s="19"/>
      <c r="P79" s="19"/>
      <c r="Q79" s="41"/>
      <c r="R79" s="82"/>
      <c r="S79" s="19"/>
      <c r="T79" s="19"/>
      <c r="U79" s="19"/>
      <c r="V79" s="41"/>
      <c r="W79" s="83"/>
      <c r="X79" s="84"/>
      <c r="Y79" s="84"/>
      <c r="Z79" s="91"/>
      <c r="AA79" s="94"/>
      <c r="AB79" s="93"/>
      <c r="AC79" s="2"/>
      <c r="AD79" s="2"/>
      <c r="AE79" s="2"/>
      <c r="AF79" s="2"/>
      <c r="AG79" s="2"/>
      <c r="AH79" s="2"/>
      <c r="AI79" s="2"/>
      <c r="AJ79" s="2"/>
    </row>
    <row r="80" ht="37.5" customHeight="1">
      <c r="A80" s="5"/>
      <c r="B80" s="11">
        <f t="shared" si="1"/>
        <v>27</v>
      </c>
      <c r="C80" s="89"/>
      <c r="D80" s="43"/>
      <c r="E80" s="43"/>
      <c r="F80" s="43"/>
      <c r="G80" s="43"/>
      <c r="H80" s="43"/>
      <c r="I80" s="43"/>
      <c r="J80" s="43"/>
      <c r="K80" s="43"/>
      <c r="L80" s="90"/>
      <c r="M80" s="82"/>
      <c r="N80" s="19"/>
      <c r="O80" s="19"/>
      <c r="P80" s="19"/>
      <c r="Q80" s="41"/>
      <c r="R80" s="82"/>
      <c r="S80" s="19"/>
      <c r="T80" s="19"/>
      <c r="U80" s="19"/>
      <c r="V80" s="41"/>
      <c r="W80" s="83"/>
      <c r="X80" s="84"/>
      <c r="Y80" s="84"/>
      <c r="Z80" s="91"/>
      <c r="AA80" s="94"/>
      <c r="AB80" s="93"/>
      <c r="AC80" s="2"/>
      <c r="AD80" s="2"/>
      <c r="AE80" s="2"/>
      <c r="AF80" s="2"/>
      <c r="AG80" s="2"/>
      <c r="AH80" s="2"/>
      <c r="AI80" s="2"/>
      <c r="AJ80" s="2"/>
    </row>
    <row r="81" ht="37.5" customHeight="1">
      <c r="A81" s="5"/>
      <c r="B81" s="11">
        <f t="shared" si="1"/>
        <v>28</v>
      </c>
      <c r="C81" s="89"/>
      <c r="D81" s="43"/>
      <c r="E81" s="43"/>
      <c r="F81" s="43"/>
      <c r="G81" s="43"/>
      <c r="H81" s="43"/>
      <c r="I81" s="43"/>
      <c r="J81" s="43"/>
      <c r="K81" s="43"/>
      <c r="L81" s="90"/>
      <c r="M81" s="82"/>
      <c r="N81" s="19"/>
      <c r="O81" s="19"/>
      <c r="P81" s="19"/>
      <c r="Q81" s="41"/>
      <c r="R81" s="82"/>
      <c r="S81" s="19"/>
      <c r="T81" s="19"/>
      <c r="U81" s="19"/>
      <c r="V81" s="41"/>
      <c r="W81" s="83"/>
      <c r="X81" s="84"/>
      <c r="Y81" s="84"/>
      <c r="Z81" s="91"/>
      <c r="AA81" s="94"/>
      <c r="AB81" s="93"/>
      <c r="AC81" s="2"/>
      <c r="AD81" s="2"/>
      <c r="AE81" s="2"/>
      <c r="AF81" s="2"/>
      <c r="AG81" s="2"/>
      <c r="AH81" s="2"/>
      <c r="AI81" s="2"/>
      <c r="AJ81" s="2"/>
    </row>
    <row r="82" ht="37.5" customHeight="1">
      <c r="A82" s="5"/>
      <c r="B82" s="11">
        <f t="shared" si="1"/>
        <v>29</v>
      </c>
      <c r="C82" s="89"/>
      <c r="D82" s="43"/>
      <c r="E82" s="43"/>
      <c r="F82" s="43"/>
      <c r="G82" s="43"/>
      <c r="H82" s="43"/>
      <c r="I82" s="43"/>
      <c r="J82" s="43"/>
      <c r="K82" s="43"/>
      <c r="L82" s="90"/>
      <c r="M82" s="82"/>
      <c r="N82" s="19"/>
      <c r="O82" s="19"/>
      <c r="P82" s="19"/>
      <c r="Q82" s="41"/>
      <c r="R82" s="82"/>
      <c r="S82" s="19"/>
      <c r="T82" s="19"/>
      <c r="U82" s="19"/>
      <c r="V82" s="41"/>
      <c r="W82" s="83"/>
      <c r="X82" s="84"/>
      <c r="Y82" s="84"/>
      <c r="Z82" s="91"/>
      <c r="AA82" s="94"/>
      <c r="AB82" s="93"/>
      <c r="AC82" s="2"/>
      <c r="AD82" s="2"/>
      <c r="AE82" s="2"/>
      <c r="AF82" s="2"/>
      <c r="AG82" s="2"/>
      <c r="AH82" s="2"/>
      <c r="AI82" s="2"/>
      <c r="AJ82" s="2"/>
    </row>
    <row r="83" ht="37.5" customHeight="1">
      <c r="A83" s="5"/>
      <c r="B83" s="11">
        <f t="shared" si="1"/>
        <v>30</v>
      </c>
      <c r="C83" s="89"/>
      <c r="D83" s="43"/>
      <c r="E83" s="43"/>
      <c r="F83" s="43"/>
      <c r="G83" s="43"/>
      <c r="H83" s="43"/>
      <c r="I83" s="43"/>
      <c r="J83" s="43"/>
      <c r="K83" s="43"/>
      <c r="L83" s="90"/>
      <c r="M83" s="82"/>
      <c r="N83" s="19"/>
      <c r="O83" s="19"/>
      <c r="P83" s="19"/>
      <c r="Q83" s="41"/>
      <c r="R83" s="82"/>
      <c r="S83" s="19"/>
      <c r="T83" s="19"/>
      <c r="U83" s="19"/>
      <c r="V83" s="41"/>
      <c r="W83" s="83"/>
      <c r="X83" s="84"/>
      <c r="Y83" s="84"/>
      <c r="Z83" s="91"/>
      <c r="AA83" s="94"/>
      <c r="AB83" s="93"/>
      <c r="AC83" s="2"/>
      <c r="AD83" s="2"/>
      <c r="AE83" s="2"/>
      <c r="AF83" s="2"/>
      <c r="AG83" s="2"/>
      <c r="AH83" s="2"/>
      <c r="AI83" s="2"/>
      <c r="AJ83" s="2"/>
    </row>
    <row r="84" ht="37.5" customHeight="1">
      <c r="A84" s="5"/>
      <c r="B84" s="11">
        <f t="shared" si="1"/>
        <v>31</v>
      </c>
      <c r="C84" s="89"/>
      <c r="D84" s="43"/>
      <c r="E84" s="43"/>
      <c r="F84" s="43"/>
      <c r="G84" s="43"/>
      <c r="H84" s="43"/>
      <c r="I84" s="43"/>
      <c r="J84" s="43"/>
      <c r="K84" s="43"/>
      <c r="L84" s="90"/>
      <c r="M84" s="82"/>
      <c r="N84" s="19"/>
      <c r="O84" s="19"/>
      <c r="P84" s="19"/>
      <c r="Q84" s="41"/>
      <c r="R84" s="82"/>
      <c r="S84" s="19"/>
      <c r="T84" s="19"/>
      <c r="U84" s="19"/>
      <c r="V84" s="41"/>
      <c r="W84" s="83"/>
      <c r="X84" s="84"/>
      <c r="Y84" s="84"/>
      <c r="Z84" s="91"/>
      <c r="AA84" s="94"/>
      <c r="AB84" s="93"/>
      <c r="AC84" s="2"/>
      <c r="AD84" s="2"/>
      <c r="AE84" s="2"/>
      <c r="AF84" s="2"/>
      <c r="AG84" s="2"/>
      <c r="AH84" s="2"/>
      <c r="AI84" s="2"/>
      <c r="AJ84" s="2"/>
    </row>
    <row r="85" ht="37.5" customHeight="1">
      <c r="A85" s="5"/>
      <c r="B85" s="11">
        <f t="shared" si="1"/>
        <v>32</v>
      </c>
      <c r="C85" s="89"/>
      <c r="D85" s="43"/>
      <c r="E85" s="43"/>
      <c r="F85" s="43"/>
      <c r="G85" s="43"/>
      <c r="H85" s="43"/>
      <c r="I85" s="43"/>
      <c r="J85" s="43"/>
      <c r="K85" s="43"/>
      <c r="L85" s="90"/>
      <c r="M85" s="82"/>
      <c r="N85" s="19"/>
      <c r="O85" s="19"/>
      <c r="P85" s="19"/>
      <c r="Q85" s="41"/>
      <c r="R85" s="82"/>
      <c r="S85" s="19"/>
      <c r="T85" s="19"/>
      <c r="U85" s="19"/>
      <c r="V85" s="41"/>
      <c r="W85" s="83"/>
      <c r="X85" s="84"/>
      <c r="Y85" s="84"/>
      <c r="Z85" s="91"/>
      <c r="AA85" s="94"/>
      <c r="AB85" s="93"/>
      <c r="AC85" s="2"/>
      <c r="AD85" s="2"/>
      <c r="AE85" s="2"/>
      <c r="AF85" s="2"/>
      <c r="AG85" s="2"/>
      <c r="AH85" s="2"/>
      <c r="AI85" s="2"/>
      <c r="AJ85" s="2"/>
    </row>
    <row r="86" ht="37.5" customHeight="1">
      <c r="A86" s="5"/>
      <c r="B86" s="11">
        <f t="shared" si="1"/>
        <v>33</v>
      </c>
      <c r="C86" s="89"/>
      <c r="D86" s="43"/>
      <c r="E86" s="43"/>
      <c r="F86" s="43"/>
      <c r="G86" s="43"/>
      <c r="H86" s="43"/>
      <c r="I86" s="43"/>
      <c r="J86" s="43"/>
      <c r="K86" s="43"/>
      <c r="L86" s="90"/>
      <c r="M86" s="82"/>
      <c r="N86" s="19"/>
      <c r="O86" s="19"/>
      <c r="P86" s="19"/>
      <c r="Q86" s="41"/>
      <c r="R86" s="82"/>
      <c r="S86" s="19"/>
      <c r="T86" s="19"/>
      <c r="U86" s="19"/>
      <c r="V86" s="41"/>
      <c r="W86" s="83"/>
      <c r="X86" s="84"/>
      <c r="Y86" s="84"/>
      <c r="Z86" s="91"/>
      <c r="AA86" s="94"/>
      <c r="AB86" s="93"/>
      <c r="AC86" s="2"/>
      <c r="AD86" s="2"/>
      <c r="AE86" s="2"/>
      <c r="AF86" s="2"/>
      <c r="AG86" s="2"/>
      <c r="AH86" s="2"/>
      <c r="AI86" s="2"/>
      <c r="AJ86" s="2"/>
    </row>
    <row r="87" ht="37.5" customHeight="1">
      <c r="A87" s="5"/>
      <c r="B87" s="11">
        <f t="shared" si="1"/>
        <v>34</v>
      </c>
      <c r="C87" s="89"/>
      <c r="D87" s="43"/>
      <c r="E87" s="43"/>
      <c r="F87" s="43"/>
      <c r="G87" s="43"/>
      <c r="H87" s="43"/>
      <c r="I87" s="43"/>
      <c r="J87" s="43"/>
      <c r="K87" s="43"/>
      <c r="L87" s="90"/>
      <c r="M87" s="82"/>
      <c r="N87" s="19"/>
      <c r="O87" s="19"/>
      <c r="P87" s="19"/>
      <c r="Q87" s="41"/>
      <c r="R87" s="82"/>
      <c r="S87" s="19"/>
      <c r="T87" s="19"/>
      <c r="U87" s="19"/>
      <c r="V87" s="41"/>
      <c r="W87" s="83"/>
      <c r="X87" s="84"/>
      <c r="Y87" s="84"/>
      <c r="Z87" s="91"/>
      <c r="AA87" s="94"/>
      <c r="AB87" s="93"/>
      <c r="AC87" s="2"/>
      <c r="AD87" s="2"/>
      <c r="AE87" s="2"/>
      <c r="AF87" s="2"/>
      <c r="AG87" s="2"/>
      <c r="AH87" s="2"/>
      <c r="AI87" s="2"/>
      <c r="AJ87" s="2"/>
    </row>
    <row r="88" ht="37.5" customHeight="1">
      <c r="A88" s="5"/>
      <c r="B88" s="11">
        <f t="shared" si="1"/>
        <v>35</v>
      </c>
      <c r="C88" s="89"/>
      <c r="D88" s="43"/>
      <c r="E88" s="43"/>
      <c r="F88" s="43"/>
      <c r="G88" s="43"/>
      <c r="H88" s="43"/>
      <c r="I88" s="43"/>
      <c r="J88" s="43"/>
      <c r="K88" s="43"/>
      <c r="L88" s="90"/>
      <c r="M88" s="82"/>
      <c r="N88" s="19"/>
      <c r="O88" s="19"/>
      <c r="P88" s="19"/>
      <c r="Q88" s="41"/>
      <c r="R88" s="82"/>
      <c r="S88" s="19"/>
      <c r="T88" s="19"/>
      <c r="U88" s="19"/>
      <c r="V88" s="41"/>
      <c r="W88" s="83"/>
      <c r="X88" s="84"/>
      <c r="Y88" s="84"/>
      <c r="Z88" s="91"/>
      <c r="AA88" s="94"/>
      <c r="AB88" s="93"/>
      <c r="AC88" s="2"/>
      <c r="AD88" s="2"/>
      <c r="AE88" s="2"/>
      <c r="AF88" s="2"/>
      <c r="AG88" s="2"/>
      <c r="AH88" s="2"/>
      <c r="AI88" s="2"/>
      <c r="AJ88" s="2"/>
    </row>
    <row r="89" ht="37.5" customHeight="1">
      <c r="A89" s="5"/>
      <c r="B89" s="11">
        <f t="shared" si="1"/>
        <v>36</v>
      </c>
      <c r="C89" s="89"/>
      <c r="D89" s="43"/>
      <c r="E89" s="43"/>
      <c r="F89" s="43"/>
      <c r="G89" s="43"/>
      <c r="H89" s="43"/>
      <c r="I89" s="43"/>
      <c r="J89" s="43"/>
      <c r="K89" s="43"/>
      <c r="L89" s="90"/>
      <c r="M89" s="82"/>
      <c r="N89" s="19"/>
      <c r="O89" s="19"/>
      <c r="P89" s="19"/>
      <c r="Q89" s="41"/>
      <c r="R89" s="82"/>
      <c r="S89" s="19"/>
      <c r="T89" s="19"/>
      <c r="U89" s="19"/>
      <c r="V89" s="41"/>
      <c r="W89" s="83"/>
      <c r="X89" s="84"/>
      <c r="Y89" s="84"/>
      <c r="Z89" s="91"/>
      <c r="AA89" s="94"/>
      <c r="AB89" s="93"/>
      <c r="AC89" s="2"/>
      <c r="AD89" s="2"/>
      <c r="AE89" s="2"/>
      <c r="AF89" s="2"/>
      <c r="AG89" s="2"/>
      <c r="AH89" s="2"/>
      <c r="AI89" s="2"/>
      <c r="AJ89" s="2"/>
    </row>
    <row r="90" ht="37.5" customHeight="1">
      <c r="A90" s="5"/>
      <c r="B90" s="11">
        <f t="shared" si="1"/>
        <v>37</v>
      </c>
      <c r="C90" s="89"/>
      <c r="D90" s="43"/>
      <c r="E90" s="43"/>
      <c r="F90" s="43"/>
      <c r="G90" s="43"/>
      <c r="H90" s="43"/>
      <c r="I90" s="43"/>
      <c r="J90" s="43"/>
      <c r="K90" s="43"/>
      <c r="L90" s="90"/>
      <c r="M90" s="82"/>
      <c r="N90" s="19"/>
      <c r="O90" s="19"/>
      <c r="P90" s="19"/>
      <c r="Q90" s="41"/>
      <c r="R90" s="82"/>
      <c r="S90" s="19"/>
      <c r="T90" s="19"/>
      <c r="U90" s="19"/>
      <c r="V90" s="41"/>
      <c r="W90" s="83"/>
      <c r="X90" s="84"/>
      <c r="Y90" s="84"/>
      <c r="Z90" s="91"/>
      <c r="AA90" s="94"/>
      <c r="AB90" s="93"/>
      <c r="AC90" s="2"/>
      <c r="AD90" s="2"/>
      <c r="AE90" s="2"/>
      <c r="AF90" s="2"/>
      <c r="AG90" s="2"/>
      <c r="AH90" s="2"/>
      <c r="AI90" s="2"/>
      <c r="AJ90" s="2"/>
    </row>
    <row r="91" ht="37.5" customHeight="1">
      <c r="A91" s="5"/>
      <c r="B91" s="11">
        <f t="shared" si="1"/>
        <v>38</v>
      </c>
      <c r="C91" s="89"/>
      <c r="D91" s="43"/>
      <c r="E91" s="43"/>
      <c r="F91" s="43"/>
      <c r="G91" s="43"/>
      <c r="H91" s="43"/>
      <c r="I91" s="43"/>
      <c r="J91" s="43"/>
      <c r="K91" s="43"/>
      <c r="L91" s="90"/>
      <c r="M91" s="82"/>
      <c r="N91" s="19"/>
      <c r="O91" s="19"/>
      <c r="P91" s="19"/>
      <c r="Q91" s="41"/>
      <c r="R91" s="82"/>
      <c r="S91" s="19"/>
      <c r="T91" s="19"/>
      <c r="U91" s="19"/>
      <c r="V91" s="41"/>
      <c r="W91" s="83"/>
      <c r="X91" s="84"/>
      <c r="Y91" s="84"/>
      <c r="Z91" s="91"/>
      <c r="AA91" s="94"/>
      <c r="AB91" s="93"/>
      <c r="AC91" s="2"/>
      <c r="AD91" s="2"/>
      <c r="AE91" s="2"/>
      <c r="AF91" s="2"/>
      <c r="AG91" s="2"/>
      <c r="AH91" s="2"/>
      <c r="AI91" s="2"/>
      <c r="AJ91" s="2"/>
    </row>
    <row r="92" ht="37.5" customHeight="1">
      <c r="A92" s="5"/>
      <c r="B92" s="11">
        <f t="shared" si="1"/>
        <v>39</v>
      </c>
      <c r="C92" s="89"/>
      <c r="D92" s="43"/>
      <c r="E92" s="43"/>
      <c r="F92" s="43"/>
      <c r="G92" s="43"/>
      <c r="H92" s="43"/>
      <c r="I92" s="43"/>
      <c r="J92" s="43"/>
      <c r="K92" s="43"/>
      <c r="L92" s="90"/>
      <c r="M92" s="82"/>
      <c r="N92" s="19"/>
      <c r="O92" s="19"/>
      <c r="P92" s="19"/>
      <c r="Q92" s="41"/>
      <c r="R92" s="82"/>
      <c r="S92" s="19"/>
      <c r="T92" s="19"/>
      <c r="U92" s="19"/>
      <c r="V92" s="41"/>
      <c r="W92" s="83"/>
      <c r="X92" s="84"/>
      <c r="Y92" s="84"/>
      <c r="Z92" s="91"/>
      <c r="AA92" s="94"/>
      <c r="AB92" s="93"/>
      <c r="AC92" s="2"/>
      <c r="AD92" s="2"/>
      <c r="AE92" s="2"/>
      <c r="AF92" s="2"/>
      <c r="AG92" s="2"/>
      <c r="AH92" s="2"/>
      <c r="AI92" s="2"/>
      <c r="AJ92" s="2"/>
    </row>
    <row r="93" ht="37.5" customHeight="1">
      <c r="A93" s="5"/>
      <c r="B93" s="11">
        <f t="shared" si="1"/>
        <v>40</v>
      </c>
      <c r="C93" s="89"/>
      <c r="D93" s="43"/>
      <c r="E93" s="43"/>
      <c r="F93" s="43"/>
      <c r="G93" s="43"/>
      <c r="H93" s="43"/>
      <c r="I93" s="43"/>
      <c r="J93" s="43"/>
      <c r="K93" s="43"/>
      <c r="L93" s="90"/>
      <c r="M93" s="82"/>
      <c r="N93" s="19"/>
      <c r="O93" s="19"/>
      <c r="P93" s="19"/>
      <c r="Q93" s="41"/>
      <c r="R93" s="82"/>
      <c r="S93" s="19"/>
      <c r="T93" s="19"/>
      <c r="U93" s="19"/>
      <c r="V93" s="41"/>
      <c r="W93" s="83"/>
      <c r="X93" s="84"/>
      <c r="Y93" s="84"/>
      <c r="Z93" s="91"/>
      <c r="AA93" s="94"/>
      <c r="AB93" s="93"/>
      <c r="AC93" s="2"/>
      <c r="AD93" s="2"/>
      <c r="AE93" s="2"/>
      <c r="AF93" s="2"/>
      <c r="AG93" s="2"/>
      <c r="AH93" s="2"/>
      <c r="AI93" s="2"/>
      <c r="AJ93" s="2"/>
    </row>
    <row r="94" ht="37.5" customHeight="1">
      <c r="A94" s="5"/>
      <c r="B94" s="11">
        <f t="shared" si="1"/>
        <v>41</v>
      </c>
      <c r="C94" s="89"/>
      <c r="D94" s="43"/>
      <c r="E94" s="43"/>
      <c r="F94" s="43"/>
      <c r="G94" s="43"/>
      <c r="H94" s="43"/>
      <c r="I94" s="43"/>
      <c r="J94" s="43"/>
      <c r="K94" s="43"/>
      <c r="L94" s="90"/>
      <c r="M94" s="82"/>
      <c r="N94" s="19"/>
      <c r="O94" s="19"/>
      <c r="P94" s="19"/>
      <c r="Q94" s="41"/>
      <c r="R94" s="82"/>
      <c r="S94" s="19"/>
      <c r="T94" s="19"/>
      <c r="U94" s="19"/>
      <c r="V94" s="41"/>
      <c r="W94" s="83"/>
      <c r="X94" s="84"/>
      <c r="Y94" s="84"/>
      <c r="Z94" s="91"/>
      <c r="AA94" s="94"/>
      <c r="AB94" s="93"/>
      <c r="AC94" s="2"/>
      <c r="AD94" s="2"/>
      <c r="AE94" s="2"/>
      <c r="AF94" s="2"/>
      <c r="AG94" s="2"/>
      <c r="AH94" s="2"/>
      <c r="AI94" s="2"/>
      <c r="AJ94" s="2"/>
    </row>
    <row r="95" ht="37.5" customHeight="1">
      <c r="A95" s="5"/>
      <c r="B95" s="11">
        <f t="shared" si="1"/>
        <v>42</v>
      </c>
      <c r="C95" s="89"/>
      <c r="D95" s="43"/>
      <c r="E95" s="43"/>
      <c r="F95" s="43"/>
      <c r="G95" s="43"/>
      <c r="H95" s="43"/>
      <c r="I95" s="43"/>
      <c r="J95" s="43"/>
      <c r="K95" s="43"/>
      <c r="L95" s="90"/>
      <c r="M95" s="82"/>
      <c r="N95" s="19"/>
      <c r="O95" s="19"/>
      <c r="P95" s="19"/>
      <c r="Q95" s="41"/>
      <c r="R95" s="82"/>
      <c r="S95" s="19"/>
      <c r="T95" s="19"/>
      <c r="U95" s="19"/>
      <c r="V95" s="41"/>
      <c r="W95" s="83"/>
      <c r="X95" s="84"/>
      <c r="Y95" s="84"/>
      <c r="Z95" s="91"/>
      <c r="AA95" s="94"/>
      <c r="AB95" s="93"/>
      <c r="AC95" s="2"/>
      <c r="AD95" s="2"/>
      <c r="AE95" s="2"/>
      <c r="AF95" s="2"/>
      <c r="AG95" s="2"/>
      <c r="AH95" s="2"/>
      <c r="AI95" s="2"/>
      <c r="AJ95" s="2"/>
    </row>
    <row r="96" ht="37.5" customHeight="1">
      <c r="A96" s="5"/>
      <c r="B96" s="11">
        <f t="shared" si="1"/>
        <v>43</v>
      </c>
      <c r="C96" s="89"/>
      <c r="D96" s="43"/>
      <c r="E96" s="43"/>
      <c r="F96" s="43"/>
      <c r="G96" s="43"/>
      <c r="H96" s="43"/>
      <c r="I96" s="43"/>
      <c r="J96" s="43"/>
      <c r="K96" s="43"/>
      <c r="L96" s="90"/>
      <c r="M96" s="82"/>
      <c r="N96" s="19"/>
      <c r="O96" s="19"/>
      <c r="P96" s="19"/>
      <c r="Q96" s="41"/>
      <c r="R96" s="82"/>
      <c r="S96" s="19"/>
      <c r="T96" s="19"/>
      <c r="U96" s="19"/>
      <c r="V96" s="41"/>
      <c r="W96" s="83"/>
      <c r="X96" s="84"/>
      <c r="Y96" s="84"/>
      <c r="Z96" s="91"/>
      <c r="AA96" s="94"/>
      <c r="AB96" s="93"/>
      <c r="AC96" s="2"/>
      <c r="AD96" s="2"/>
      <c r="AE96" s="2"/>
      <c r="AF96" s="2"/>
      <c r="AG96" s="2"/>
      <c r="AH96" s="2"/>
      <c r="AI96" s="2"/>
      <c r="AJ96" s="2"/>
    </row>
    <row r="97" ht="37.5" customHeight="1">
      <c r="A97" s="5"/>
      <c r="B97" s="11">
        <f t="shared" si="1"/>
        <v>44</v>
      </c>
      <c r="C97" s="89"/>
      <c r="D97" s="43"/>
      <c r="E97" s="43"/>
      <c r="F97" s="43"/>
      <c r="G97" s="43"/>
      <c r="H97" s="43"/>
      <c r="I97" s="43"/>
      <c r="J97" s="43"/>
      <c r="K97" s="43"/>
      <c r="L97" s="90"/>
      <c r="M97" s="82"/>
      <c r="N97" s="19"/>
      <c r="O97" s="19"/>
      <c r="P97" s="19"/>
      <c r="Q97" s="41"/>
      <c r="R97" s="82"/>
      <c r="S97" s="19"/>
      <c r="T97" s="19"/>
      <c r="U97" s="19"/>
      <c r="V97" s="41"/>
      <c r="W97" s="83"/>
      <c r="X97" s="84"/>
      <c r="Y97" s="84"/>
      <c r="Z97" s="91"/>
      <c r="AA97" s="94"/>
      <c r="AB97" s="93"/>
      <c r="AC97" s="2"/>
      <c r="AD97" s="2"/>
      <c r="AE97" s="2"/>
      <c r="AF97" s="2"/>
      <c r="AG97" s="2"/>
      <c r="AH97" s="2"/>
      <c r="AI97" s="2"/>
      <c r="AJ97" s="2"/>
    </row>
    <row r="98" ht="37.5" customHeight="1">
      <c r="A98" s="5"/>
      <c r="B98" s="11">
        <f t="shared" si="1"/>
        <v>45</v>
      </c>
      <c r="C98" s="89"/>
      <c r="D98" s="43"/>
      <c r="E98" s="43"/>
      <c r="F98" s="43"/>
      <c r="G98" s="43"/>
      <c r="H98" s="43"/>
      <c r="I98" s="43"/>
      <c r="J98" s="43"/>
      <c r="K98" s="43"/>
      <c r="L98" s="90"/>
      <c r="M98" s="82"/>
      <c r="N98" s="19"/>
      <c r="O98" s="19"/>
      <c r="P98" s="19"/>
      <c r="Q98" s="41"/>
      <c r="R98" s="82"/>
      <c r="S98" s="19"/>
      <c r="T98" s="19"/>
      <c r="U98" s="19"/>
      <c r="V98" s="41"/>
      <c r="W98" s="83"/>
      <c r="X98" s="84"/>
      <c r="Y98" s="84"/>
      <c r="Z98" s="91"/>
      <c r="AA98" s="94"/>
      <c r="AB98" s="93"/>
      <c r="AC98" s="2"/>
      <c r="AD98" s="2"/>
      <c r="AE98" s="2"/>
      <c r="AF98" s="2"/>
      <c r="AG98" s="2"/>
      <c r="AH98" s="2"/>
      <c r="AI98" s="2"/>
      <c r="AJ98" s="2"/>
    </row>
    <row r="99" ht="37.5" customHeight="1">
      <c r="A99" s="5"/>
      <c r="B99" s="11">
        <f t="shared" si="1"/>
        <v>46</v>
      </c>
      <c r="C99" s="89"/>
      <c r="D99" s="43"/>
      <c r="E99" s="43"/>
      <c r="F99" s="43"/>
      <c r="G99" s="43"/>
      <c r="H99" s="43"/>
      <c r="I99" s="43"/>
      <c r="J99" s="43"/>
      <c r="K99" s="43"/>
      <c r="L99" s="90"/>
      <c r="M99" s="82"/>
      <c r="N99" s="19"/>
      <c r="O99" s="19"/>
      <c r="P99" s="19"/>
      <c r="Q99" s="41"/>
      <c r="R99" s="82"/>
      <c r="S99" s="19"/>
      <c r="T99" s="19"/>
      <c r="U99" s="19"/>
      <c r="V99" s="41"/>
      <c r="W99" s="83"/>
      <c r="X99" s="84"/>
      <c r="Y99" s="84"/>
      <c r="Z99" s="91"/>
      <c r="AA99" s="94"/>
      <c r="AB99" s="93"/>
      <c r="AC99" s="2"/>
      <c r="AD99" s="2"/>
      <c r="AE99" s="2"/>
      <c r="AF99" s="2"/>
      <c r="AG99" s="2"/>
      <c r="AH99" s="2"/>
      <c r="AI99" s="2"/>
      <c r="AJ99" s="2"/>
    </row>
    <row r="100" ht="37.5" customHeight="1">
      <c r="A100" s="5"/>
      <c r="B100" s="11">
        <f t="shared" si="1"/>
        <v>47</v>
      </c>
      <c r="C100" s="89"/>
      <c r="D100" s="43"/>
      <c r="E100" s="43"/>
      <c r="F100" s="43"/>
      <c r="G100" s="43"/>
      <c r="H100" s="43"/>
      <c r="I100" s="43"/>
      <c r="J100" s="43"/>
      <c r="K100" s="43"/>
      <c r="L100" s="90"/>
      <c r="M100" s="82"/>
      <c r="N100" s="19"/>
      <c r="O100" s="19"/>
      <c r="P100" s="19"/>
      <c r="Q100" s="41"/>
      <c r="R100" s="82"/>
      <c r="S100" s="19"/>
      <c r="T100" s="19"/>
      <c r="U100" s="19"/>
      <c r="V100" s="41"/>
      <c r="W100" s="83"/>
      <c r="X100" s="84"/>
      <c r="Y100" s="84"/>
      <c r="Z100" s="91"/>
      <c r="AA100" s="94"/>
      <c r="AB100" s="93"/>
      <c r="AC100" s="2"/>
      <c r="AD100" s="2"/>
      <c r="AE100" s="2"/>
      <c r="AF100" s="2"/>
      <c r="AG100" s="2"/>
      <c r="AH100" s="2"/>
      <c r="AI100" s="2"/>
      <c r="AJ100" s="2"/>
    </row>
    <row r="101" ht="37.5" customHeight="1">
      <c r="A101" s="5"/>
      <c r="B101" s="11">
        <f t="shared" si="1"/>
        <v>48</v>
      </c>
      <c r="C101" s="89"/>
      <c r="D101" s="43"/>
      <c r="E101" s="43"/>
      <c r="F101" s="43"/>
      <c r="G101" s="43"/>
      <c r="H101" s="43"/>
      <c r="I101" s="43"/>
      <c r="J101" s="43"/>
      <c r="K101" s="43"/>
      <c r="L101" s="90"/>
      <c r="M101" s="82"/>
      <c r="N101" s="19"/>
      <c r="O101" s="19"/>
      <c r="P101" s="19"/>
      <c r="Q101" s="41"/>
      <c r="R101" s="82"/>
      <c r="S101" s="19"/>
      <c r="T101" s="19"/>
      <c r="U101" s="19"/>
      <c r="V101" s="41"/>
      <c r="W101" s="83"/>
      <c r="X101" s="84"/>
      <c r="Y101" s="84"/>
      <c r="Z101" s="91"/>
      <c r="AA101" s="94"/>
      <c r="AB101" s="93"/>
      <c r="AC101" s="2"/>
      <c r="AD101" s="2"/>
      <c r="AE101" s="2"/>
      <c r="AF101" s="2"/>
      <c r="AG101" s="2"/>
      <c r="AH101" s="2"/>
      <c r="AI101" s="2"/>
      <c r="AJ101" s="2"/>
    </row>
    <row r="102" ht="37.5" customHeight="1">
      <c r="A102" s="5"/>
      <c r="B102" s="11">
        <f t="shared" si="1"/>
        <v>49</v>
      </c>
      <c r="C102" s="89"/>
      <c r="D102" s="43"/>
      <c r="E102" s="43"/>
      <c r="F102" s="43"/>
      <c r="G102" s="43"/>
      <c r="H102" s="43"/>
      <c r="I102" s="43"/>
      <c r="J102" s="43"/>
      <c r="K102" s="43"/>
      <c r="L102" s="90"/>
      <c r="M102" s="82"/>
      <c r="N102" s="19"/>
      <c r="O102" s="19"/>
      <c r="P102" s="19"/>
      <c r="Q102" s="41"/>
      <c r="R102" s="82"/>
      <c r="S102" s="19"/>
      <c r="T102" s="19"/>
      <c r="U102" s="19"/>
      <c r="V102" s="41"/>
      <c r="W102" s="83"/>
      <c r="X102" s="84"/>
      <c r="Y102" s="84"/>
      <c r="Z102" s="91"/>
      <c r="AA102" s="94"/>
      <c r="AB102" s="93"/>
      <c r="AC102" s="2"/>
      <c r="AD102" s="2"/>
      <c r="AE102" s="2"/>
      <c r="AF102" s="2"/>
      <c r="AG102" s="2"/>
      <c r="AH102" s="2"/>
      <c r="AI102" s="2"/>
      <c r="AJ102" s="2"/>
    </row>
    <row r="103" ht="37.5" customHeight="1">
      <c r="A103" s="5"/>
      <c r="B103" s="11">
        <f t="shared" si="1"/>
        <v>50</v>
      </c>
      <c r="C103" s="89"/>
      <c r="D103" s="43"/>
      <c r="E103" s="43"/>
      <c r="F103" s="43"/>
      <c r="G103" s="43"/>
      <c r="H103" s="43"/>
      <c r="I103" s="43"/>
      <c r="J103" s="43"/>
      <c r="K103" s="43"/>
      <c r="L103" s="90"/>
      <c r="M103" s="82"/>
      <c r="N103" s="19"/>
      <c r="O103" s="19"/>
      <c r="P103" s="19"/>
      <c r="Q103" s="41"/>
      <c r="R103" s="82"/>
      <c r="S103" s="19"/>
      <c r="T103" s="19"/>
      <c r="U103" s="19"/>
      <c r="V103" s="41"/>
      <c r="W103" s="83"/>
      <c r="X103" s="84"/>
      <c r="Y103" s="84"/>
      <c r="Z103" s="91"/>
      <c r="AA103" s="94"/>
      <c r="AB103" s="93"/>
      <c r="AC103" s="2"/>
      <c r="AD103" s="2"/>
      <c r="AE103" s="2"/>
      <c r="AF103" s="2"/>
      <c r="AG103" s="2"/>
      <c r="AH103" s="2"/>
      <c r="AI103" s="2"/>
      <c r="AJ103" s="2"/>
    </row>
    <row r="104" ht="37.5" customHeight="1">
      <c r="A104" s="5"/>
      <c r="B104" s="11">
        <f t="shared" si="1"/>
        <v>51</v>
      </c>
      <c r="C104" s="89"/>
      <c r="D104" s="43"/>
      <c r="E104" s="43"/>
      <c r="F104" s="43"/>
      <c r="G104" s="43"/>
      <c r="H104" s="43"/>
      <c r="I104" s="43"/>
      <c r="J104" s="43"/>
      <c r="K104" s="43"/>
      <c r="L104" s="90"/>
      <c r="M104" s="82"/>
      <c r="N104" s="19"/>
      <c r="O104" s="19"/>
      <c r="P104" s="19"/>
      <c r="Q104" s="41"/>
      <c r="R104" s="82"/>
      <c r="S104" s="19"/>
      <c r="T104" s="19"/>
      <c r="U104" s="19"/>
      <c r="V104" s="41"/>
      <c r="W104" s="83"/>
      <c r="X104" s="84"/>
      <c r="Y104" s="84"/>
      <c r="Z104" s="91"/>
      <c r="AA104" s="94"/>
      <c r="AB104" s="93"/>
      <c r="AC104" s="2"/>
      <c r="AD104" s="2"/>
      <c r="AE104" s="2"/>
      <c r="AF104" s="2"/>
      <c r="AG104" s="2"/>
      <c r="AH104" s="2"/>
      <c r="AI104" s="2"/>
      <c r="AJ104" s="2"/>
    </row>
    <row r="105" ht="37.5" customHeight="1">
      <c r="A105" s="5"/>
      <c r="B105" s="11">
        <f t="shared" si="1"/>
        <v>52</v>
      </c>
      <c r="C105" s="89"/>
      <c r="D105" s="43"/>
      <c r="E105" s="43"/>
      <c r="F105" s="43"/>
      <c r="G105" s="43"/>
      <c r="H105" s="43"/>
      <c r="I105" s="43"/>
      <c r="J105" s="43"/>
      <c r="K105" s="43"/>
      <c r="L105" s="90"/>
      <c r="M105" s="82"/>
      <c r="N105" s="19"/>
      <c r="O105" s="19"/>
      <c r="P105" s="19"/>
      <c r="Q105" s="41"/>
      <c r="R105" s="82"/>
      <c r="S105" s="19"/>
      <c r="T105" s="19"/>
      <c r="U105" s="19"/>
      <c r="V105" s="41"/>
      <c r="W105" s="83"/>
      <c r="X105" s="84"/>
      <c r="Y105" s="84"/>
      <c r="Z105" s="91"/>
      <c r="AA105" s="94"/>
      <c r="AB105" s="93"/>
      <c r="AC105" s="2"/>
      <c r="AD105" s="2"/>
      <c r="AE105" s="2"/>
      <c r="AF105" s="2"/>
      <c r="AG105" s="2"/>
      <c r="AH105" s="2"/>
      <c r="AI105" s="2"/>
      <c r="AJ105" s="2"/>
    </row>
    <row r="106" ht="37.5" customHeight="1">
      <c r="A106" s="5"/>
      <c r="B106" s="11">
        <f t="shared" si="1"/>
        <v>53</v>
      </c>
      <c r="C106" s="89"/>
      <c r="D106" s="43"/>
      <c r="E106" s="43"/>
      <c r="F106" s="43"/>
      <c r="G106" s="43"/>
      <c r="H106" s="43"/>
      <c r="I106" s="43"/>
      <c r="J106" s="43"/>
      <c r="K106" s="43"/>
      <c r="L106" s="90"/>
      <c r="M106" s="82"/>
      <c r="N106" s="19"/>
      <c r="O106" s="19"/>
      <c r="P106" s="19"/>
      <c r="Q106" s="41"/>
      <c r="R106" s="82"/>
      <c r="S106" s="19"/>
      <c r="T106" s="19"/>
      <c r="U106" s="19"/>
      <c r="V106" s="41"/>
      <c r="W106" s="83"/>
      <c r="X106" s="84"/>
      <c r="Y106" s="84"/>
      <c r="Z106" s="91"/>
      <c r="AA106" s="94"/>
      <c r="AB106" s="93"/>
      <c r="AC106" s="2"/>
      <c r="AD106" s="2"/>
      <c r="AE106" s="2"/>
      <c r="AF106" s="2"/>
      <c r="AG106" s="2"/>
      <c r="AH106" s="2"/>
      <c r="AI106" s="2"/>
      <c r="AJ106" s="2"/>
    </row>
    <row r="107" ht="37.5" customHeight="1">
      <c r="A107" s="5"/>
      <c r="B107" s="11">
        <f t="shared" si="1"/>
        <v>54</v>
      </c>
      <c r="C107" s="89"/>
      <c r="D107" s="43"/>
      <c r="E107" s="43"/>
      <c r="F107" s="43"/>
      <c r="G107" s="43"/>
      <c r="H107" s="43"/>
      <c r="I107" s="43"/>
      <c r="J107" s="43"/>
      <c r="K107" s="43"/>
      <c r="L107" s="90"/>
      <c r="M107" s="82"/>
      <c r="N107" s="19"/>
      <c r="O107" s="19"/>
      <c r="P107" s="19"/>
      <c r="Q107" s="41"/>
      <c r="R107" s="82"/>
      <c r="S107" s="19"/>
      <c r="T107" s="19"/>
      <c r="U107" s="19"/>
      <c r="V107" s="41"/>
      <c r="W107" s="83"/>
      <c r="X107" s="84"/>
      <c r="Y107" s="84"/>
      <c r="Z107" s="91"/>
      <c r="AA107" s="94"/>
      <c r="AB107" s="93"/>
      <c r="AC107" s="2"/>
      <c r="AD107" s="2"/>
      <c r="AE107" s="2"/>
      <c r="AF107" s="2"/>
      <c r="AG107" s="2"/>
      <c r="AH107" s="2"/>
      <c r="AI107" s="2"/>
      <c r="AJ107" s="2"/>
    </row>
    <row r="108" ht="37.5" customHeight="1">
      <c r="A108" s="5"/>
      <c r="B108" s="11">
        <f t="shared" si="1"/>
        <v>55</v>
      </c>
      <c r="C108" s="89"/>
      <c r="D108" s="43"/>
      <c r="E108" s="43"/>
      <c r="F108" s="43"/>
      <c r="G108" s="43"/>
      <c r="H108" s="43"/>
      <c r="I108" s="43"/>
      <c r="J108" s="43"/>
      <c r="K108" s="43"/>
      <c r="L108" s="90"/>
      <c r="M108" s="82"/>
      <c r="N108" s="19"/>
      <c r="O108" s="19"/>
      <c r="P108" s="19"/>
      <c r="Q108" s="41"/>
      <c r="R108" s="82"/>
      <c r="S108" s="19"/>
      <c r="T108" s="19"/>
      <c r="U108" s="19"/>
      <c r="V108" s="41"/>
      <c r="W108" s="83"/>
      <c r="X108" s="84"/>
      <c r="Y108" s="84"/>
      <c r="Z108" s="91"/>
      <c r="AA108" s="94"/>
      <c r="AB108" s="93"/>
      <c r="AC108" s="2"/>
      <c r="AD108" s="2"/>
      <c r="AE108" s="2"/>
      <c r="AF108" s="2"/>
      <c r="AG108" s="2"/>
      <c r="AH108" s="2"/>
      <c r="AI108" s="2"/>
      <c r="AJ108" s="2"/>
    </row>
    <row r="109" ht="37.5" customHeight="1">
      <c r="A109" s="5"/>
      <c r="B109" s="11">
        <f t="shared" si="1"/>
        <v>56</v>
      </c>
      <c r="C109" s="89"/>
      <c r="D109" s="43"/>
      <c r="E109" s="43"/>
      <c r="F109" s="43"/>
      <c r="G109" s="43"/>
      <c r="H109" s="43"/>
      <c r="I109" s="43"/>
      <c r="J109" s="43"/>
      <c r="K109" s="43"/>
      <c r="L109" s="90"/>
      <c r="M109" s="82"/>
      <c r="N109" s="19"/>
      <c r="O109" s="19"/>
      <c r="P109" s="19"/>
      <c r="Q109" s="41"/>
      <c r="R109" s="82"/>
      <c r="S109" s="19"/>
      <c r="T109" s="19"/>
      <c r="U109" s="19"/>
      <c r="V109" s="41"/>
      <c r="W109" s="83"/>
      <c r="X109" s="84"/>
      <c r="Y109" s="84"/>
      <c r="Z109" s="91"/>
      <c r="AA109" s="94"/>
      <c r="AB109" s="93"/>
      <c r="AC109" s="2"/>
      <c r="AD109" s="2"/>
      <c r="AE109" s="2"/>
      <c r="AF109" s="2"/>
      <c r="AG109" s="2"/>
      <c r="AH109" s="2"/>
      <c r="AI109" s="2"/>
      <c r="AJ109" s="2"/>
    </row>
    <row r="110" ht="37.5" customHeight="1">
      <c r="A110" s="5"/>
      <c r="B110" s="11">
        <f t="shared" si="1"/>
        <v>57</v>
      </c>
      <c r="C110" s="89"/>
      <c r="D110" s="43"/>
      <c r="E110" s="43"/>
      <c r="F110" s="43"/>
      <c r="G110" s="43"/>
      <c r="H110" s="43"/>
      <c r="I110" s="43"/>
      <c r="J110" s="43"/>
      <c r="K110" s="43"/>
      <c r="L110" s="90"/>
      <c r="M110" s="82"/>
      <c r="N110" s="19"/>
      <c r="O110" s="19"/>
      <c r="P110" s="19"/>
      <c r="Q110" s="41"/>
      <c r="R110" s="82"/>
      <c r="S110" s="19"/>
      <c r="T110" s="19"/>
      <c r="U110" s="19"/>
      <c r="V110" s="41"/>
      <c r="W110" s="83"/>
      <c r="X110" s="84"/>
      <c r="Y110" s="84"/>
      <c r="Z110" s="91"/>
      <c r="AA110" s="94"/>
      <c r="AB110" s="93"/>
      <c r="AC110" s="2"/>
      <c r="AD110" s="2"/>
      <c r="AE110" s="2"/>
      <c r="AF110" s="2"/>
      <c r="AG110" s="2"/>
      <c r="AH110" s="2"/>
      <c r="AI110" s="2"/>
      <c r="AJ110" s="2"/>
    </row>
    <row r="111" ht="37.5" customHeight="1">
      <c r="A111" s="5"/>
      <c r="B111" s="11">
        <f t="shared" si="1"/>
        <v>58</v>
      </c>
      <c r="C111" s="89"/>
      <c r="D111" s="43"/>
      <c r="E111" s="43"/>
      <c r="F111" s="43"/>
      <c r="G111" s="43"/>
      <c r="H111" s="43"/>
      <c r="I111" s="43"/>
      <c r="J111" s="43"/>
      <c r="K111" s="43"/>
      <c r="L111" s="90"/>
      <c r="M111" s="82"/>
      <c r="N111" s="19"/>
      <c r="O111" s="19"/>
      <c r="P111" s="19"/>
      <c r="Q111" s="41"/>
      <c r="R111" s="82"/>
      <c r="S111" s="19"/>
      <c r="T111" s="19"/>
      <c r="U111" s="19"/>
      <c r="V111" s="41"/>
      <c r="W111" s="83"/>
      <c r="X111" s="84"/>
      <c r="Y111" s="84"/>
      <c r="Z111" s="91"/>
      <c r="AA111" s="94"/>
      <c r="AB111" s="93"/>
      <c r="AC111" s="2"/>
      <c r="AD111" s="2"/>
      <c r="AE111" s="2"/>
      <c r="AF111" s="2"/>
      <c r="AG111" s="2"/>
      <c r="AH111" s="2"/>
      <c r="AI111" s="2"/>
      <c r="AJ111" s="2"/>
    </row>
    <row r="112" ht="37.5" customHeight="1">
      <c r="A112" s="5"/>
      <c r="B112" s="11">
        <f t="shared" si="1"/>
        <v>59</v>
      </c>
      <c r="C112" s="89"/>
      <c r="D112" s="43"/>
      <c r="E112" s="43"/>
      <c r="F112" s="43"/>
      <c r="G112" s="43"/>
      <c r="H112" s="43"/>
      <c r="I112" s="43"/>
      <c r="J112" s="43"/>
      <c r="K112" s="43"/>
      <c r="L112" s="90"/>
      <c r="M112" s="82"/>
      <c r="N112" s="19"/>
      <c r="O112" s="19"/>
      <c r="P112" s="19"/>
      <c r="Q112" s="41"/>
      <c r="R112" s="82"/>
      <c r="S112" s="19"/>
      <c r="T112" s="19"/>
      <c r="U112" s="19"/>
      <c r="V112" s="41"/>
      <c r="W112" s="83"/>
      <c r="X112" s="84"/>
      <c r="Y112" s="84"/>
      <c r="Z112" s="91"/>
      <c r="AA112" s="94"/>
      <c r="AB112" s="93"/>
      <c r="AC112" s="2"/>
      <c r="AD112" s="2"/>
      <c r="AE112" s="2"/>
      <c r="AF112" s="2"/>
      <c r="AG112" s="2"/>
      <c r="AH112" s="2"/>
      <c r="AI112" s="2"/>
      <c r="AJ112" s="2"/>
    </row>
    <row r="113" ht="37.5" customHeight="1">
      <c r="A113" s="5"/>
      <c r="B113" s="11">
        <f t="shared" si="1"/>
        <v>60</v>
      </c>
      <c r="C113" s="89"/>
      <c r="D113" s="43"/>
      <c r="E113" s="43"/>
      <c r="F113" s="43"/>
      <c r="G113" s="43"/>
      <c r="H113" s="43"/>
      <c r="I113" s="43"/>
      <c r="J113" s="43"/>
      <c r="K113" s="43"/>
      <c r="L113" s="90"/>
      <c r="M113" s="82"/>
      <c r="N113" s="19"/>
      <c r="O113" s="19"/>
      <c r="P113" s="19"/>
      <c r="Q113" s="41"/>
      <c r="R113" s="82"/>
      <c r="S113" s="19"/>
      <c r="T113" s="19"/>
      <c r="U113" s="19"/>
      <c r="V113" s="41"/>
      <c r="W113" s="83"/>
      <c r="X113" s="84"/>
      <c r="Y113" s="84"/>
      <c r="Z113" s="91"/>
      <c r="AA113" s="94"/>
      <c r="AB113" s="93"/>
      <c r="AC113" s="2"/>
      <c r="AD113" s="2"/>
      <c r="AE113" s="2"/>
      <c r="AF113" s="2"/>
      <c r="AG113" s="2"/>
      <c r="AH113" s="2"/>
      <c r="AI113" s="2"/>
      <c r="AJ113" s="2"/>
    </row>
    <row r="114" ht="37.5" customHeight="1">
      <c r="A114" s="5"/>
      <c r="B114" s="11">
        <f t="shared" si="1"/>
        <v>61</v>
      </c>
      <c r="C114" s="89"/>
      <c r="D114" s="43"/>
      <c r="E114" s="43"/>
      <c r="F114" s="43"/>
      <c r="G114" s="43"/>
      <c r="H114" s="43"/>
      <c r="I114" s="43"/>
      <c r="J114" s="43"/>
      <c r="K114" s="43"/>
      <c r="L114" s="90"/>
      <c r="M114" s="82"/>
      <c r="N114" s="19"/>
      <c r="O114" s="19"/>
      <c r="P114" s="19"/>
      <c r="Q114" s="41"/>
      <c r="R114" s="82"/>
      <c r="S114" s="19"/>
      <c r="T114" s="19"/>
      <c r="U114" s="19"/>
      <c r="V114" s="41"/>
      <c r="W114" s="83"/>
      <c r="X114" s="84"/>
      <c r="Y114" s="84"/>
      <c r="Z114" s="91"/>
      <c r="AA114" s="94"/>
      <c r="AB114" s="93"/>
      <c r="AC114" s="2"/>
      <c r="AD114" s="2"/>
      <c r="AE114" s="2"/>
      <c r="AF114" s="2"/>
      <c r="AG114" s="2"/>
      <c r="AH114" s="2"/>
      <c r="AI114" s="2"/>
      <c r="AJ114" s="2"/>
    </row>
    <row r="115" ht="37.5" customHeight="1">
      <c r="A115" s="5"/>
      <c r="B115" s="11">
        <f t="shared" si="1"/>
        <v>62</v>
      </c>
      <c r="C115" s="89"/>
      <c r="D115" s="43"/>
      <c r="E115" s="43"/>
      <c r="F115" s="43"/>
      <c r="G115" s="43"/>
      <c r="H115" s="43"/>
      <c r="I115" s="43"/>
      <c r="J115" s="43"/>
      <c r="K115" s="43"/>
      <c r="L115" s="90"/>
      <c r="M115" s="82"/>
      <c r="N115" s="19"/>
      <c r="O115" s="19"/>
      <c r="P115" s="19"/>
      <c r="Q115" s="41"/>
      <c r="R115" s="82"/>
      <c r="S115" s="19"/>
      <c r="T115" s="19"/>
      <c r="U115" s="19"/>
      <c r="V115" s="41"/>
      <c r="W115" s="83"/>
      <c r="X115" s="84"/>
      <c r="Y115" s="84"/>
      <c r="Z115" s="91"/>
      <c r="AA115" s="94"/>
      <c r="AB115" s="93"/>
      <c r="AC115" s="2"/>
      <c r="AD115" s="2"/>
      <c r="AE115" s="2"/>
      <c r="AF115" s="2"/>
      <c r="AG115" s="2"/>
      <c r="AH115" s="2"/>
      <c r="AI115" s="2"/>
      <c r="AJ115" s="2"/>
    </row>
    <row r="116" ht="37.5" customHeight="1">
      <c r="A116" s="5"/>
      <c r="B116" s="11">
        <f t="shared" si="1"/>
        <v>63</v>
      </c>
      <c r="C116" s="89"/>
      <c r="D116" s="43"/>
      <c r="E116" s="43"/>
      <c r="F116" s="43"/>
      <c r="G116" s="43"/>
      <c r="H116" s="43"/>
      <c r="I116" s="43"/>
      <c r="J116" s="43"/>
      <c r="K116" s="43"/>
      <c r="L116" s="90"/>
      <c r="M116" s="82"/>
      <c r="N116" s="19"/>
      <c r="O116" s="19"/>
      <c r="P116" s="19"/>
      <c r="Q116" s="41"/>
      <c r="R116" s="82"/>
      <c r="S116" s="19"/>
      <c r="T116" s="19"/>
      <c r="U116" s="19"/>
      <c r="V116" s="41"/>
      <c r="W116" s="83"/>
      <c r="X116" s="84"/>
      <c r="Y116" s="84"/>
      <c r="Z116" s="91"/>
      <c r="AA116" s="94"/>
      <c r="AB116" s="93"/>
      <c r="AC116" s="2"/>
      <c r="AD116" s="2"/>
      <c r="AE116" s="2"/>
      <c r="AF116" s="2"/>
      <c r="AG116" s="2"/>
      <c r="AH116" s="2"/>
      <c r="AI116" s="2"/>
      <c r="AJ116" s="2"/>
    </row>
    <row r="117" ht="37.5" customHeight="1">
      <c r="A117" s="5"/>
      <c r="B117" s="11">
        <f t="shared" si="1"/>
        <v>64</v>
      </c>
      <c r="C117" s="89"/>
      <c r="D117" s="43"/>
      <c r="E117" s="43"/>
      <c r="F117" s="43"/>
      <c r="G117" s="43"/>
      <c r="H117" s="43"/>
      <c r="I117" s="43"/>
      <c r="J117" s="43"/>
      <c r="K117" s="43"/>
      <c r="L117" s="90"/>
      <c r="M117" s="82"/>
      <c r="N117" s="19"/>
      <c r="O117" s="19"/>
      <c r="P117" s="19"/>
      <c r="Q117" s="41"/>
      <c r="R117" s="82"/>
      <c r="S117" s="19"/>
      <c r="T117" s="19"/>
      <c r="U117" s="19"/>
      <c r="V117" s="41"/>
      <c r="W117" s="83"/>
      <c r="X117" s="84"/>
      <c r="Y117" s="84"/>
      <c r="Z117" s="91"/>
      <c r="AA117" s="94"/>
      <c r="AB117" s="93"/>
      <c r="AC117" s="2"/>
      <c r="AD117" s="2"/>
      <c r="AE117" s="2"/>
      <c r="AF117" s="2"/>
      <c r="AG117" s="2"/>
      <c r="AH117" s="2"/>
      <c r="AI117" s="2"/>
      <c r="AJ117" s="2"/>
    </row>
    <row r="118" ht="37.5" customHeight="1">
      <c r="A118" s="5"/>
      <c r="B118" s="11">
        <f t="shared" si="1"/>
        <v>65</v>
      </c>
      <c r="C118" s="89"/>
      <c r="D118" s="43"/>
      <c r="E118" s="43"/>
      <c r="F118" s="43"/>
      <c r="G118" s="43"/>
      <c r="H118" s="43"/>
      <c r="I118" s="43"/>
      <c r="J118" s="43"/>
      <c r="K118" s="43"/>
      <c r="L118" s="90"/>
      <c r="M118" s="82"/>
      <c r="N118" s="19"/>
      <c r="O118" s="19"/>
      <c r="P118" s="19"/>
      <c r="Q118" s="41"/>
      <c r="R118" s="82"/>
      <c r="S118" s="19"/>
      <c r="T118" s="19"/>
      <c r="U118" s="19"/>
      <c r="V118" s="41"/>
      <c r="W118" s="83"/>
      <c r="X118" s="84"/>
      <c r="Y118" s="84"/>
      <c r="Z118" s="91"/>
      <c r="AA118" s="94"/>
      <c r="AB118" s="93"/>
      <c r="AC118" s="2"/>
      <c r="AD118" s="2"/>
      <c r="AE118" s="2"/>
      <c r="AF118" s="2"/>
      <c r="AG118" s="2"/>
      <c r="AH118" s="2"/>
      <c r="AI118" s="2"/>
      <c r="AJ118" s="2"/>
    </row>
    <row r="119" ht="37.5" customHeight="1">
      <c r="A119" s="5"/>
      <c r="B119" s="11">
        <f t="shared" si="1"/>
        <v>66</v>
      </c>
      <c r="C119" s="89"/>
      <c r="D119" s="43"/>
      <c r="E119" s="43"/>
      <c r="F119" s="43"/>
      <c r="G119" s="43"/>
      <c r="H119" s="43"/>
      <c r="I119" s="43"/>
      <c r="J119" s="43"/>
      <c r="K119" s="43"/>
      <c r="L119" s="90"/>
      <c r="M119" s="82"/>
      <c r="N119" s="19"/>
      <c r="O119" s="19"/>
      <c r="P119" s="19"/>
      <c r="Q119" s="41"/>
      <c r="R119" s="82"/>
      <c r="S119" s="19"/>
      <c r="T119" s="19"/>
      <c r="U119" s="19"/>
      <c r="V119" s="41"/>
      <c r="W119" s="83"/>
      <c r="X119" s="84"/>
      <c r="Y119" s="84"/>
      <c r="Z119" s="91"/>
      <c r="AA119" s="94"/>
      <c r="AB119" s="93"/>
      <c r="AC119" s="2"/>
      <c r="AD119" s="2"/>
      <c r="AE119" s="2"/>
      <c r="AF119" s="2"/>
      <c r="AG119" s="2"/>
      <c r="AH119" s="2"/>
      <c r="AI119" s="2"/>
      <c r="AJ119" s="2"/>
    </row>
    <row r="120" ht="37.5" customHeight="1">
      <c r="A120" s="5"/>
      <c r="B120" s="11">
        <f t="shared" si="1"/>
        <v>67</v>
      </c>
      <c r="C120" s="89"/>
      <c r="D120" s="43"/>
      <c r="E120" s="43"/>
      <c r="F120" s="43"/>
      <c r="G120" s="43"/>
      <c r="H120" s="43"/>
      <c r="I120" s="43"/>
      <c r="J120" s="43"/>
      <c r="K120" s="43"/>
      <c r="L120" s="90"/>
      <c r="M120" s="82"/>
      <c r="N120" s="19"/>
      <c r="O120" s="19"/>
      <c r="P120" s="19"/>
      <c r="Q120" s="41"/>
      <c r="R120" s="82"/>
      <c r="S120" s="19"/>
      <c r="T120" s="19"/>
      <c r="U120" s="19"/>
      <c r="V120" s="41"/>
      <c r="W120" s="83"/>
      <c r="X120" s="84"/>
      <c r="Y120" s="84"/>
      <c r="Z120" s="91"/>
      <c r="AA120" s="94"/>
      <c r="AB120" s="93"/>
      <c r="AC120" s="2"/>
      <c r="AD120" s="2"/>
      <c r="AE120" s="2"/>
      <c r="AF120" s="2"/>
      <c r="AG120" s="2"/>
      <c r="AH120" s="2"/>
      <c r="AI120" s="2"/>
      <c r="AJ120" s="2"/>
    </row>
    <row r="121" ht="37.5" customHeight="1">
      <c r="A121" s="5"/>
      <c r="B121" s="11">
        <f t="shared" si="1"/>
        <v>68</v>
      </c>
      <c r="C121" s="89"/>
      <c r="D121" s="43"/>
      <c r="E121" s="43"/>
      <c r="F121" s="43"/>
      <c r="G121" s="43"/>
      <c r="H121" s="43"/>
      <c r="I121" s="43"/>
      <c r="J121" s="43"/>
      <c r="K121" s="43"/>
      <c r="L121" s="90"/>
      <c r="M121" s="82"/>
      <c r="N121" s="19"/>
      <c r="O121" s="19"/>
      <c r="P121" s="19"/>
      <c r="Q121" s="41"/>
      <c r="R121" s="82"/>
      <c r="S121" s="19"/>
      <c r="T121" s="19"/>
      <c r="U121" s="19"/>
      <c r="V121" s="41"/>
      <c r="W121" s="83"/>
      <c r="X121" s="84"/>
      <c r="Y121" s="84"/>
      <c r="Z121" s="91"/>
      <c r="AA121" s="94"/>
      <c r="AB121" s="93"/>
      <c r="AC121" s="2"/>
      <c r="AD121" s="2"/>
      <c r="AE121" s="2"/>
      <c r="AF121" s="2"/>
      <c r="AG121" s="2"/>
      <c r="AH121" s="2"/>
      <c r="AI121" s="2"/>
      <c r="AJ121" s="2"/>
    </row>
    <row r="122" ht="37.5" customHeight="1">
      <c r="A122" s="5"/>
      <c r="B122" s="11">
        <f t="shared" si="1"/>
        <v>69</v>
      </c>
      <c r="C122" s="89"/>
      <c r="D122" s="43"/>
      <c r="E122" s="43"/>
      <c r="F122" s="43"/>
      <c r="G122" s="43"/>
      <c r="H122" s="43"/>
      <c r="I122" s="43"/>
      <c r="J122" s="43"/>
      <c r="K122" s="43"/>
      <c r="L122" s="90"/>
      <c r="M122" s="82"/>
      <c r="N122" s="19"/>
      <c r="O122" s="19"/>
      <c r="P122" s="19"/>
      <c r="Q122" s="41"/>
      <c r="R122" s="82"/>
      <c r="S122" s="19"/>
      <c r="T122" s="19"/>
      <c r="U122" s="19"/>
      <c r="V122" s="41"/>
      <c r="W122" s="83"/>
      <c r="X122" s="84"/>
      <c r="Y122" s="84"/>
      <c r="Z122" s="91"/>
      <c r="AA122" s="94"/>
      <c r="AB122" s="93"/>
      <c r="AC122" s="2"/>
      <c r="AD122" s="2"/>
      <c r="AE122" s="2"/>
      <c r="AF122" s="2"/>
      <c r="AG122" s="2"/>
      <c r="AH122" s="2"/>
      <c r="AI122" s="2"/>
      <c r="AJ122" s="2"/>
    </row>
    <row r="123" ht="37.5" customHeight="1">
      <c r="A123" s="5"/>
      <c r="B123" s="11">
        <f t="shared" si="1"/>
        <v>70</v>
      </c>
      <c r="C123" s="89"/>
      <c r="D123" s="43"/>
      <c r="E123" s="43"/>
      <c r="F123" s="43"/>
      <c r="G123" s="43"/>
      <c r="H123" s="43"/>
      <c r="I123" s="43"/>
      <c r="J123" s="43"/>
      <c r="K123" s="43"/>
      <c r="L123" s="90"/>
      <c r="M123" s="82"/>
      <c r="N123" s="19"/>
      <c r="O123" s="19"/>
      <c r="P123" s="19"/>
      <c r="Q123" s="41"/>
      <c r="R123" s="82"/>
      <c r="S123" s="19"/>
      <c r="T123" s="19"/>
      <c r="U123" s="19"/>
      <c r="V123" s="41"/>
      <c r="W123" s="83"/>
      <c r="X123" s="84"/>
      <c r="Y123" s="84"/>
      <c r="Z123" s="91"/>
      <c r="AA123" s="94"/>
      <c r="AB123" s="93"/>
      <c r="AC123" s="2"/>
      <c r="AD123" s="2"/>
      <c r="AE123" s="2"/>
      <c r="AF123" s="2"/>
      <c r="AG123" s="2"/>
      <c r="AH123" s="2"/>
      <c r="AI123" s="2"/>
      <c r="AJ123" s="2"/>
    </row>
    <row r="124" ht="37.5" customHeight="1">
      <c r="A124" s="5"/>
      <c r="B124" s="11">
        <f t="shared" si="1"/>
        <v>71</v>
      </c>
      <c r="C124" s="89"/>
      <c r="D124" s="43"/>
      <c r="E124" s="43"/>
      <c r="F124" s="43"/>
      <c r="G124" s="43"/>
      <c r="H124" s="43"/>
      <c r="I124" s="43"/>
      <c r="J124" s="43"/>
      <c r="K124" s="43"/>
      <c r="L124" s="90"/>
      <c r="M124" s="82"/>
      <c r="N124" s="19"/>
      <c r="O124" s="19"/>
      <c r="P124" s="19"/>
      <c r="Q124" s="41"/>
      <c r="R124" s="82"/>
      <c r="S124" s="19"/>
      <c r="T124" s="19"/>
      <c r="U124" s="19"/>
      <c r="V124" s="41"/>
      <c r="W124" s="83"/>
      <c r="X124" s="84"/>
      <c r="Y124" s="84"/>
      <c r="Z124" s="91"/>
      <c r="AA124" s="94"/>
      <c r="AB124" s="93"/>
      <c r="AC124" s="2"/>
      <c r="AD124" s="2"/>
      <c r="AE124" s="2"/>
      <c r="AF124" s="2"/>
      <c r="AG124" s="2"/>
      <c r="AH124" s="2"/>
      <c r="AI124" s="2"/>
      <c r="AJ124" s="2"/>
    </row>
    <row r="125" ht="37.5" customHeight="1">
      <c r="A125" s="5"/>
      <c r="B125" s="11">
        <f t="shared" si="1"/>
        <v>72</v>
      </c>
      <c r="C125" s="89"/>
      <c r="D125" s="43"/>
      <c r="E125" s="43"/>
      <c r="F125" s="43"/>
      <c r="G125" s="43"/>
      <c r="H125" s="43"/>
      <c r="I125" s="43"/>
      <c r="J125" s="43"/>
      <c r="K125" s="43"/>
      <c r="L125" s="90"/>
      <c r="M125" s="82"/>
      <c r="N125" s="19"/>
      <c r="O125" s="19"/>
      <c r="P125" s="19"/>
      <c r="Q125" s="41"/>
      <c r="R125" s="82"/>
      <c r="S125" s="19"/>
      <c r="T125" s="19"/>
      <c r="U125" s="19"/>
      <c r="V125" s="41"/>
      <c r="W125" s="83"/>
      <c r="X125" s="84"/>
      <c r="Y125" s="84"/>
      <c r="Z125" s="91"/>
      <c r="AA125" s="94"/>
      <c r="AB125" s="93"/>
      <c r="AC125" s="2"/>
      <c r="AD125" s="2"/>
      <c r="AE125" s="2"/>
      <c r="AF125" s="2"/>
      <c r="AG125" s="2"/>
      <c r="AH125" s="2"/>
      <c r="AI125" s="2"/>
      <c r="AJ125" s="2"/>
    </row>
    <row r="126" ht="37.5" customHeight="1">
      <c r="A126" s="5"/>
      <c r="B126" s="11">
        <f t="shared" si="1"/>
        <v>73</v>
      </c>
      <c r="C126" s="89"/>
      <c r="D126" s="43"/>
      <c r="E126" s="43"/>
      <c r="F126" s="43"/>
      <c r="G126" s="43"/>
      <c r="H126" s="43"/>
      <c r="I126" s="43"/>
      <c r="J126" s="43"/>
      <c r="K126" s="43"/>
      <c r="L126" s="90"/>
      <c r="M126" s="82"/>
      <c r="N126" s="19"/>
      <c r="O126" s="19"/>
      <c r="P126" s="19"/>
      <c r="Q126" s="41"/>
      <c r="R126" s="82"/>
      <c r="S126" s="19"/>
      <c r="T126" s="19"/>
      <c r="U126" s="19"/>
      <c r="V126" s="41"/>
      <c r="W126" s="83"/>
      <c r="X126" s="84"/>
      <c r="Y126" s="84"/>
      <c r="Z126" s="91"/>
      <c r="AA126" s="94"/>
      <c r="AB126" s="93"/>
      <c r="AC126" s="2"/>
      <c r="AD126" s="2"/>
      <c r="AE126" s="2"/>
      <c r="AF126" s="2"/>
      <c r="AG126" s="2"/>
      <c r="AH126" s="2"/>
      <c r="AI126" s="2"/>
      <c r="AJ126" s="2"/>
    </row>
    <row r="127" ht="37.5" customHeight="1">
      <c r="A127" s="5"/>
      <c r="B127" s="11">
        <f t="shared" si="1"/>
        <v>74</v>
      </c>
      <c r="C127" s="89"/>
      <c r="D127" s="43"/>
      <c r="E127" s="43"/>
      <c r="F127" s="43"/>
      <c r="G127" s="43"/>
      <c r="H127" s="43"/>
      <c r="I127" s="43"/>
      <c r="J127" s="43"/>
      <c r="K127" s="43"/>
      <c r="L127" s="90"/>
      <c r="M127" s="82"/>
      <c r="N127" s="19"/>
      <c r="O127" s="19"/>
      <c r="P127" s="19"/>
      <c r="Q127" s="41"/>
      <c r="R127" s="82"/>
      <c r="S127" s="19"/>
      <c r="T127" s="19"/>
      <c r="U127" s="19"/>
      <c r="V127" s="41"/>
      <c r="W127" s="83"/>
      <c r="X127" s="84"/>
      <c r="Y127" s="84"/>
      <c r="Z127" s="91"/>
      <c r="AA127" s="94"/>
      <c r="AB127" s="93"/>
      <c r="AC127" s="2"/>
      <c r="AD127" s="2"/>
      <c r="AE127" s="2"/>
      <c r="AF127" s="2"/>
      <c r="AG127" s="2"/>
      <c r="AH127" s="2"/>
      <c r="AI127" s="2"/>
      <c r="AJ127" s="2"/>
    </row>
    <row r="128" ht="37.5" customHeight="1">
      <c r="A128" s="5"/>
      <c r="B128" s="11">
        <f t="shared" si="1"/>
        <v>75</v>
      </c>
      <c r="C128" s="89"/>
      <c r="D128" s="43"/>
      <c r="E128" s="43"/>
      <c r="F128" s="43"/>
      <c r="G128" s="43"/>
      <c r="H128" s="43"/>
      <c r="I128" s="43"/>
      <c r="J128" s="43"/>
      <c r="K128" s="43"/>
      <c r="L128" s="90"/>
      <c r="M128" s="82"/>
      <c r="N128" s="19"/>
      <c r="O128" s="19"/>
      <c r="P128" s="19"/>
      <c r="Q128" s="41"/>
      <c r="R128" s="82"/>
      <c r="S128" s="19"/>
      <c r="T128" s="19"/>
      <c r="U128" s="19"/>
      <c r="V128" s="41"/>
      <c r="W128" s="83"/>
      <c r="X128" s="84"/>
      <c r="Y128" s="84"/>
      <c r="Z128" s="91"/>
      <c r="AA128" s="94"/>
      <c r="AB128" s="93"/>
      <c r="AC128" s="2"/>
      <c r="AD128" s="2"/>
      <c r="AE128" s="2"/>
      <c r="AF128" s="2"/>
      <c r="AG128" s="2"/>
      <c r="AH128" s="2"/>
      <c r="AI128" s="2"/>
      <c r="AJ128" s="2"/>
    </row>
    <row r="129" ht="37.5" customHeight="1">
      <c r="A129" s="5"/>
      <c r="B129" s="11">
        <f t="shared" si="1"/>
        <v>76</v>
      </c>
      <c r="C129" s="89"/>
      <c r="D129" s="43"/>
      <c r="E129" s="43"/>
      <c r="F129" s="43"/>
      <c r="G129" s="43"/>
      <c r="H129" s="43"/>
      <c r="I129" s="43"/>
      <c r="J129" s="43"/>
      <c r="K129" s="43"/>
      <c r="L129" s="90"/>
      <c r="M129" s="82"/>
      <c r="N129" s="19"/>
      <c r="O129" s="19"/>
      <c r="P129" s="19"/>
      <c r="Q129" s="41"/>
      <c r="R129" s="82"/>
      <c r="S129" s="19"/>
      <c r="T129" s="19"/>
      <c r="U129" s="19"/>
      <c r="V129" s="41"/>
      <c r="W129" s="83"/>
      <c r="X129" s="84"/>
      <c r="Y129" s="84"/>
      <c r="Z129" s="91"/>
      <c r="AA129" s="94"/>
      <c r="AB129" s="93"/>
      <c r="AC129" s="2"/>
      <c r="AD129" s="2"/>
      <c r="AE129" s="2"/>
      <c r="AF129" s="2"/>
      <c r="AG129" s="2"/>
      <c r="AH129" s="2"/>
      <c r="AI129" s="2"/>
      <c r="AJ129" s="2"/>
    </row>
    <row r="130" ht="37.5" customHeight="1">
      <c r="A130" s="5"/>
      <c r="B130" s="11">
        <f t="shared" si="1"/>
        <v>77</v>
      </c>
      <c r="C130" s="89"/>
      <c r="D130" s="43"/>
      <c r="E130" s="43"/>
      <c r="F130" s="43"/>
      <c r="G130" s="43"/>
      <c r="H130" s="43"/>
      <c r="I130" s="43"/>
      <c r="J130" s="43"/>
      <c r="K130" s="43"/>
      <c r="L130" s="90"/>
      <c r="M130" s="82"/>
      <c r="N130" s="19"/>
      <c r="O130" s="19"/>
      <c r="P130" s="19"/>
      <c r="Q130" s="41"/>
      <c r="R130" s="82"/>
      <c r="S130" s="19"/>
      <c r="T130" s="19"/>
      <c r="U130" s="19"/>
      <c r="V130" s="41"/>
      <c r="W130" s="83"/>
      <c r="X130" s="84"/>
      <c r="Y130" s="84"/>
      <c r="Z130" s="91"/>
      <c r="AA130" s="94"/>
      <c r="AB130" s="93"/>
      <c r="AC130" s="2"/>
      <c r="AD130" s="2"/>
      <c r="AE130" s="2"/>
      <c r="AF130" s="2"/>
      <c r="AG130" s="2"/>
      <c r="AH130" s="2"/>
      <c r="AI130" s="2"/>
      <c r="AJ130" s="2"/>
    </row>
    <row r="131" ht="37.5" customHeight="1">
      <c r="A131" s="5"/>
      <c r="B131" s="11">
        <f t="shared" si="1"/>
        <v>78</v>
      </c>
      <c r="C131" s="89"/>
      <c r="D131" s="43"/>
      <c r="E131" s="43"/>
      <c r="F131" s="43"/>
      <c r="G131" s="43"/>
      <c r="H131" s="43"/>
      <c r="I131" s="43"/>
      <c r="J131" s="43"/>
      <c r="K131" s="43"/>
      <c r="L131" s="90"/>
      <c r="M131" s="82"/>
      <c r="N131" s="19"/>
      <c r="O131" s="19"/>
      <c r="P131" s="19"/>
      <c r="Q131" s="41"/>
      <c r="R131" s="82"/>
      <c r="S131" s="19"/>
      <c r="T131" s="19"/>
      <c r="U131" s="19"/>
      <c r="V131" s="41"/>
      <c r="W131" s="83"/>
      <c r="X131" s="84"/>
      <c r="Y131" s="84"/>
      <c r="Z131" s="91"/>
      <c r="AA131" s="94"/>
      <c r="AB131" s="93"/>
      <c r="AC131" s="2"/>
      <c r="AD131" s="2"/>
      <c r="AE131" s="2"/>
      <c r="AF131" s="2"/>
      <c r="AG131" s="2"/>
      <c r="AH131" s="2"/>
      <c r="AI131" s="2"/>
      <c r="AJ131" s="2"/>
    </row>
    <row r="132" ht="37.5" customHeight="1">
      <c r="A132" s="5"/>
      <c r="B132" s="11">
        <f t="shared" si="1"/>
        <v>79</v>
      </c>
      <c r="C132" s="89"/>
      <c r="D132" s="43"/>
      <c r="E132" s="43"/>
      <c r="F132" s="43"/>
      <c r="G132" s="43"/>
      <c r="H132" s="43"/>
      <c r="I132" s="43"/>
      <c r="J132" s="43"/>
      <c r="K132" s="43"/>
      <c r="L132" s="90"/>
      <c r="M132" s="82"/>
      <c r="N132" s="19"/>
      <c r="O132" s="19"/>
      <c r="P132" s="19"/>
      <c r="Q132" s="41"/>
      <c r="R132" s="82"/>
      <c r="S132" s="19"/>
      <c r="T132" s="19"/>
      <c r="U132" s="19"/>
      <c r="V132" s="41"/>
      <c r="W132" s="83"/>
      <c r="X132" s="84"/>
      <c r="Y132" s="84"/>
      <c r="Z132" s="91"/>
      <c r="AA132" s="94"/>
      <c r="AB132" s="93"/>
      <c r="AC132" s="2"/>
      <c r="AD132" s="2"/>
      <c r="AE132" s="2"/>
      <c r="AF132" s="2"/>
      <c r="AG132" s="2"/>
      <c r="AH132" s="2"/>
      <c r="AI132" s="2"/>
      <c r="AJ132" s="2"/>
    </row>
    <row r="133" ht="37.5" customHeight="1">
      <c r="A133" s="5"/>
      <c r="B133" s="11">
        <f t="shared" si="1"/>
        <v>80</v>
      </c>
      <c r="C133" s="89"/>
      <c r="D133" s="43"/>
      <c r="E133" s="43"/>
      <c r="F133" s="43"/>
      <c r="G133" s="43"/>
      <c r="H133" s="43"/>
      <c r="I133" s="43"/>
      <c r="J133" s="43"/>
      <c r="K133" s="43"/>
      <c r="L133" s="90"/>
      <c r="M133" s="82"/>
      <c r="N133" s="19"/>
      <c r="O133" s="19"/>
      <c r="P133" s="19"/>
      <c r="Q133" s="41"/>
      <c r="R133" s="82"/>
      <c r="S133" s="19"/>
      <c r="T133" s="19"/>
      <c r="U133" s="19"/>
      <c r="V133" s="41"/>
      <c r="W133" s="83"/>
      <c r="X133" s="84"/>
      <c r="Y133" s="84"/>
      <c r="Z133" s="91"/>
      <c r="AA133" s="94"/>
      <c r="AB133" s="93"/>
      <c r="AC133" s="2"/>
      <c r="AD133" s="2"/>
      <c r="AE133" s="2"/>
      <c r="AF133" s="2"/>
      <c r="AG133" s="2"/>
      <c r="AH133" s="2"/>
      <c r="AI133" s="2"/>
      <c r="AJ133" s="2"/>
    </row>
    <row r="134" ht="37.5" customHeight="1">
      <c r="A134" s="5"/>
      <c r="B134" s="11">
        <f t="shared" si="1"/>
        <v>81</v>
      </c>
      <c r="C134" s="89"/>
      <c r="D134" s="43"/>
      <c r="E134" s="43"/>
      <c r="F134" s="43"/>
      <c r="G134" s="43"/>
      <c r="H134" s="43"/>
      <c r="I134" s="43"/>
      <c r="J134" s="43"/>
      <c r="K134" s="43"/>
      <c r="L134" s="90"/>
      <c r="M134" s="82"/>
      <c r="N134" s="19"/>
      <c r="O134" s="19"/>
      <c r="P134" s="19"/>
      <c r="Q134" s="41"/>
      <c r="R134" s="82"/>
      <c r="S134" s="19"/>
      <c r="T134" s="19"/>
      <c r="U134" s="19"/>
      <c r="V134" s="41"/>
      <c r="W134" s="83"/>
      <c r="X134" s="84"/>
      <c r="Y134" s="84"/>
      <c r="Z134" s="91"/>
      <c r="AA134" s="94"/>
      <c r="AB134" s="93"/>
      <c r="AC134" s="2"/>
      <c r="AD134" s="2"/>
      <c r="AE134" s="2"/>
      <c r="AF134" s="2"/>
      <c r="AG134" s="2"/>
      <c r="AH134" s="2"/>
      <c r="AI134" s="2"/>
      <c r="AJ134" s="2"/>
    </row>
    <row r="135" ht="37.5" customHeight="1">
      <c r="A135" s="5"/>
      <c r="B135" s="11">
        <f t="shared" si="1"/>
        <v>82</v>
      </c>
      <c r="C135" s="89"/>
      <c r="D135" s="43"/>
      <c r="E135" s="43"/>
      <c r="F135" s="43"/>
      <c r="G135" s="43"/>
      <c r="H135" s="43"/>
      <c r="I135" s="43"/>
      <c r="J135" s="43"/>
      <c r="K135" s="43"/>
      <c r="L135" s="90"/>
      <c r="M135" s="82"/>
      <c r="N135" s="19"/>
      <c r="O135" s="19"/>
      <c r="P135" s="19"/>
      <c r="Q135" s="41"/>
      <c r="R135" s="82"/>
      <c r="S135" s="19"/>
      <c r="T135" s="19"/>
      <c r="U135" s="19"/>
      <c r="V135" s="41"/>
      <c r="W135" s="83"/>
      <c r="X135" s="84"/>
      <c r="Y135" s="84"/>
      <c r="Z135" s="91"/>
      <c r="AA135" s="94"/>
      <c r="AB135" s="93"/>
      <c r="AC135" s="2"/>
      <c r="AD135" s="2"/>
      <c r="AE135" s="2"/>
      <c r="AF135" s="2"/>
      <c r="AG135" s="2"/>
      <c r="AH135" s="2"/>
      <c r="AI135" s="2"/>
      <c r="AJ135" s="2"/>
    </row>
    <row r="136" ht="37.5" customHeight="1">
      <c r="A136" s="5"/>
      <c r="B136" s="11">
        <f t="shared" si="1"/>
        <v>83</v>
      </c>
      <c r="C136" s="89"/>
      <c r="D136" s="43"/>
      <c r="E136" s="43"/>
      <c r="F136" s="43"/>
      <c r="G136" s="43"/>
      <c r="H136" s="43"/>
      <c r="I136" s="43"/>
      <c r="J136" s="43"/>
      <c r="K136" s="43"/>
      <c r="L136" s="90"/>
      <c r="M136" s="82"/>
      <c r="N136" s="19"/>
      <c r="O136" s="19"/>
      <c r="P136" s="19"/>
      <c r="Q136" s="41"/>
      <c r="R136" s="82"/>
      <c r="S136" s="19"/>
      <c r="T136" s="19"/>
      <c r="U136" s="19"/>
      <c r="V136" s="41"/>
      <c r="W136" s="83"/>
      <c r="X136" s="84"/>
      <c r="Y136" s="84"/>
      <c r="Z136" s="91"/>
      <c r="AA136" s="94"/>
      <c r="AB136" s="93"/>
      <c r="AC136" s="2"/>
      <c r="AD136" s="2"/>
      <c r="AE136" s="2"/>
      <c r="AF136" s="2"/>
      <c r="AG136" s="2"/>
      <c r="AH136" s="2"/>
      <c r="AI136" s="2"/>
      <c r="AJ136" s="2"/>
    </row>
    <row r="137" ht="37.5" customHeight="1">
      <c r="A137" s="5"/>
      <c r="B137" s="11">
        <f t="shared" si="1"/>
        <v>84</v>
      </c>
      <c r="C137" s="89"/>
      <c r="D137" s="43"/>
      <c r="E137" s="43"/>
      <c r="F137" s="43"/>
      <c r="G137" s="43"/>
      <c r="H137" s="43"/>
      <c r="I137" s="43"/>
      <c r="J137" s="43"/>
      <c r="K137" s="43"/>
      <c r="L137" s="90"/>
      <c r="M137" s="82"/>
      <c r="N137" s="19"/>
      <c r="O137" s="19"/>
      <c r="P137" s="19"/>
      <c r="Q137" s="41"/>
      <c r="R137" s="82"/>
      <c r="S137" s="19"/>
      <c r="T137" s="19"/>
      <c r="U137" s="19"/>
      <c r="V137" s="41"/>
      <c r="W137" s="83"/>
      <c r="X137" s="84"/>
      <c r="Y137" s="84"/>
      <c r="Z137" s="91"/>
      <c r="AA137" s="94"/>
      <c r="AB137" s="93"/>
      <c r="AC137" s="2"/>
      <c r="AD137" s="2"/>
      <c r="AE137" s="2"/>
      <c r="AF137" s="2"/>
      <c r="AG137" s="2"/>
      <c r="AH137" s="2"/>
      <c r="AI137" s="2"/>
      <c r="AJ137" s="2"/>
    </row>
    <row r="138" ht="37.5" customHeight="1">
      <c r="A138" s="5"/>
      <c r="B138" s="11">
        <f t="shared" si="1"/>
        <v>85</v>
      </c>
      <c r="C138" s="89"/>
      <c r="D138" s="43"/>
      <c r="E138" s="43"/>
      <c r="F138" s="43"/>
      <c r="G138" s="43"/>
      <c r="H138" s="43"/>
      <c r="I138" s="43"/>
      <c r="J138" s="43"/>
      <c r="K138" s="43"/>
      <c r="L138" s="90"/>
      <c r="M138" s="82"/>
      <c r="N138" s="19"/>
      <c r="O138" s="19"/>
      <c r="P138" s="19"/>
      <c r="Q138" s="41"/>
      <c r="R138" s="82"/>
      <c r="S138" s="19"/>
      <c r="T138" s="19"/>
      <c r="U138" s="19"/>
      <c r="V138" s="41"/>
      <c r="W138" s="83"/>
      <c r="X138" s="84"/>
      <c r="Y138" s="84"/>
      <c r="Z138" s="91"/>
      <c r="AA138" s="94"/>
      <c r="AB138" s="93"/>
      <c r="AC138" s="2"/>
      <c r="AD138" s="2"/>
      <c r="AE138" s="2"/>
      <c r="AF138" s="2"/>
      <c r="AG138" s="2"/>
      <c r="AH138" s="2"/>
      <c r="AI138" s="2"/>
      <c r="AJ138" s="2"/>
    </row>
    <row r="139" ht="37.5" customHeight="1">
      <c r="A139" s="5"/>
      <c r="B139" s="11">
        <f t="shared" si="1"/>
        <v>86</v>
      </c>
      <c r="C139" s="89"/>
      <c r="D139" s="43"/>
      <c r="E139" s="43"/>
      <c r="F139" s="43"/>
      <c r="G139" s="43"/>
      <c r="H139" s="43"/>
      <c r="I139" s="43"/>
      <c r="J139" s="43"/>
      <c r="K139" s="43"/>
      <c r="L139" s="90"/>
      <c r="M139" s="82"/>
      <c r="N139" s="19"/>
      <c r="O139" s="19"/>
      <c r="P139" s="19"/>
      <c r="Q139" s="41"/>
      <c r="R139" s="82"/>
      <c r="S139" s="19"/>
      <c r="T139" s="19"/>
      <c r="U139" s="19"/>
      <c r="V139" s="41"/>
      <c r="W139" s="83"/>
      <c r="X139" s="84"/>
      <c r="Y139" s="84"/>
      <c r="Z139" s="91"/>
      <c r="AA139" s="94"/>
      <c r="AB139" s="93"/>
      <c r="AC139" s="2"/>
      <c r="AD139" s="2"/>
      <c r="AE139" s="2"/>
      <c r="AF139" s="2"/>
      <c r="AG139" s="2"/>
      <c r="AH139" s="2"/>
      <c r="AI139" s="2"/>
      <c r="AJ139" s="2"/>
    </row>
    <row r="140" ht="37.5" customHeight="1">
      <c r="A140" s="5"/>
      <c r="B140" s="11">
        <f t="shared" si="1"/>
        <v>87</v>
      </c>
      <c r="C140" s="89"/>
      <c r="D140" s="43"/>
      <c r="E140" s="43"/>
      <c r="F140" s="43"/>
      <c r="G140" s="43"/>
      <c r="H140" s="43"/>
      <c r="I140" s="43"/>
      <c r="J140" s="43"/>
      <c r="K140" s="43"/>
      <c r="L140" s="90"/>
      <c r="M140" s="82"/>
      <c r="N140" s="19"/>
      <c r="O140" s="19"/>
      <c r="P140" s="19"/>
      <c r="Q140" s="41"/>
      <c r="R140" s="82"/>
      <c r="S140" s="19"/>
      <c r="T140" s="19"/>
      <c r="U140" s="19"/>
      <c r="V140" s="41"/>
      <c r="W140" s="83"/>
      <c r="X140" s="84"/>
      <c r="Y140" s="84"/>
      <c r="Z140" s="91"/>
      <c r="AA140" s="94"/>
      <c r="AB140" s="93"/>
      <c r="AC140" s="2"/>
      <c r="AD140" s="2"/>
      <c r="AE140" s="2"/>
      <c r="AF140" s="2"/>
      <c r="AG140" s="2"/>
      <c r="AH140" s="2"/>
      <c r="AI140" s="2"/>
      <c r="AJ140" s="2"/>
    </row>
    <row r="141" ht="37.5" customHeight="1">
      <c r="A141" s="5"/>
      <c r="B141" s="11">
        <f t="shared" si="1"/>
        <v>88</v>
      </c>
      <c r="C141" s="89"/>
      <c r="D141" s="43"/>
      <c r="E141" s="43"/>
      <c r="F141" s="43"/>
      <c r="G141" s="43"/>
      <c r="H141" s="43"/>
      <c r="I141" s="43"/>
      <c r="J141" s="43"/>
      <c r="K141" s="43"/>
      <c r="L141" s="90"/>
      <c r="M141" s="82"/>
      <c r="N141" s="19"/>
      <c r="O141" s="19"/>
      <c r="P141" s="19"/>
      <c r="Q141" s="41"/>
      <c r="R141" s="82"/>
      <c r="S141" s="19"/>
      <c r="T141" s="19"/>
      <c r="U141" s="19"/>
      <c r="V141" s="41"/>
      <c r="W141" s="83"/>
      <c r="X141" s="84"/>
      <c r="Y141" s="84"/>
      <c r="Z141" s="91"/>
      <c r="AA141" s="94"/>
      <c r="AB141" s="93"/>
      <c r="AC141" s="2"/>
      <c r="AD141" s="2"/>
      <c r="AE141" s="2"/>
      <c r="AF141" s="2"/>
      <c r="AG141" s="2"/>
      <c r="AH141" s="2"/>
      <c r="AI141" s="2"/>
      <c r="AJ141" s="2"/>
    </row>
    <row r="142" ht="37.5" customHeight="1">
      <c r="A142" s="5"/>
      <c r="B142" s="11">
        <f t="shared" si="1"/>
        <v>89</v>
      </c>
      <c r="C142" s="89"/>
      <c r="D142" s="43"/>
      <c r="E142" s="43"/>
      <c r="F142" s="43"/>
      <c r="G142" s="43"/>
      <c r="H142" s="43"/>
      <c r="I142" s="43"/>
      <c r="J142" s="43"/>
      <c r="K142" s="43"/>
      <c r="L142" s="90"/>
      <c r="M142" s="82"/>
      <c r="N142" s="19"/>
      <c r="O142" s="19"/>
      <c r="P142" s="19"/>
      <c r="Q142" s="41"/>
      <c r="R142" s="82"/>
      <c r="S142" s="19"/>
      <c r="T142" s="19"/>
      <c r="U142" s="19"/>
      <c r="V142" s="41"/>
      <c r="W142" s="83"/>
      <c r="X142" s="84"/>
      <c r="Y142" s="84"/>
      <c r="Z142" s="91"/>
      <c r="AA142" s="94"/>
      <c r="AB142" s="93"/>
      <c r="AC142" s="2"/>
      <c r="AD142" s="2"/>
      <c r="AE142" s="2"/>
      <c r="AF142" s="2"/>
      <c r="AG142" s="2"/>
      <c r="AH142" s="2"/>
      <c r="AI142" s="2"/>
      <c r="AJ142" s="2"/>
    </row>
    <row r="143" ht="37.5" customHeight="1">
      <c r="A143" s="5"/>
      <c r="B143" s="11">
        <f t="shared" si="1"/>
        <v>90</v>
      </c>
      <c r="C143" s="89"/>
      <c r="D143" s="43"/>
      <c r="E143" s="43"/>
      <c r="F143" s="43"/>
      <c r="G143" s="43"/>
      <c r="H143" s="43"/>
      <c r="I143" s="43"/>
      <c r="J143" s="43"/>
      <c r="K143" s="43"/>
      <c r="L143" s="90"/>
      <c r="M143" s="82"/>
      <c r="N143" s="19"/>
      <c r="O143" s="19"/>
      <c r="P143" s="19"/>
      <c r="Q143" s="41"/>
      <c r="R143" s="82"/>
      <c r="S143" s="19"/>
      <c r="T143" s="19"/>
      <c r="U143" s="19"/>
      <c r="V143" s="41"/>
      <c r="W143" s="83"/>
      <c r="X143" s="84"/>
      <c r="Y143" s="84"/>
      <c r="Z143" s="91"/>
      <c r="AA143" s="94"/>
      <c r="AB143" s="93"/>
      <c r="AC143" s="2"/>
      <c r="AD143" s="2"/>
      <c r="AE143" s="2"/>
      <c r="AF143" s="2"/>
      <c r="AG143" s="2"/>
      <c r="AH143" s="2"/>
      <c r="AI143" s="2"/>
      <c r="AJ143" s="2"/>
    </row>
    <row r="144" ht="37.5" customHeight="1">
      <c r="A144" s="5"/>
      <c r="B144" s="11">
        <f t="shared" si="1"/>
        <v>91</v>
      </c>
      <c r="C144" s="89"/>
      <c r="D144" s="43"/>
      <c r="E144" s="43"/>
      <c r="F144" s="43"/>
      <c r="G144" s="43"/>
      <c r="H144" s="43"/>
      <c r="I144" s="43"/>
      <c r="J144" s="43"/>
      <c r="K144" s="43"/>
      <c r="L144" s="90"/>
      <c r="M144" s="82"/>
      <c r="N144" s="19"/>
      <c r="O144" s="19"/>
      <c r="P144" s="19"/>
      <c r="Q144" s="41"/>
      <c r="R144" s="82"/>
      <c r="S144" s="19"/>
      <c r="T144" s="19"/>
      <c r="U144" s="19"/>
      <c r="V144" s="41"/>
      <c r="W144" s="83"/>
      <c r="X144" s="84"/>
      <c r="Y144" s="84"/>
      <c r="Z144" s="91"/>
      <c r="AA144" s="94"/>
      <c r="AB144" s="93"/>
      <c r="AC144" s="2"/>
      <c r="AD144" s="2"/>
      <c r="AE144" s="2"/>
      <c r="AF144" s="2"/>
      <c r="AG144" s="2"/>
      <c r="AH144" s="2"/>
      <c r="AI144" s="2"/>
      <c r="AJ144" s="2"/>
    </row>
    <row r="145" ht="37.5" customHeight="1">
      <c r="A145" s="5"/>
      <c r="B145" s="11">
        <f t="shared" si="1"/>
        <v>92</v>
      </c>
      <c r="C145" s="89"/>
      <c r="D145" s="43"/>
      <c r="E145" s="43"/>
      <c r="F145" s="43"/>
      <c r="G145" s="43"/>
      <c r="H145" s="43"/>
      <c r="I145" s="43"/>
      <c r="J145" s="43"/>
      <c r="K145" s="43"/>
      <c r="L145" s="90"/>
      <c r="M145" s="82"/>
      <c r="N145" s="19"/>
      <c r="O145" s="19"/>
      <c r="P145" s="19"/>
      <c r="Q145" s="41"/>
      <c r="R145" s="82"/>
      <c r="S145" s="19"/>
      <c r="T145" s="19"/>
      <c r="U145" s="19"/>
      <c r="V145" s="41"/>
      <c r="W145" s="83"/>
      <c r="X145" s="84"/>
      <c r="Y145" s="84"/>
      <c r="Z145" s="91"/>
      <c r="AA145" s="94"/>
      <c r="AB145" s="93"/>
      <c r="AC145" s="2"/>
      <c r="AD145" s="2"/>
      <c r="AE145" s="2"/>
      <c r="AF145" s="2"/>
      <c r="AG145" s="2"/>
      <c r="AH145" s="2"/>
      <c r="AI145" s="2"/>
      <c r="AJ145" s="2"/>
    </row>
    <row r="146" ht="37.5" customHeight="1">
      <c r="A146" s="5"/>
      <c r="B146" s="11">
        <f t="shared" si="1"/>
        <v>93</v>
      </c>
      <c r="C146" s="89"/>
      <c r="D146" s="43"/>
      <c r="E146" s="43"/>
      <c r="F146" s="43"/>
      <c r="G146" s="43"/>
      <c r="H146" s="43"/>
      <c r="I146" s="43"/>
      <c r="J146" s="43"/>
      <c r="K146" s="43"/>
      <c r="L146" s="90"/>
      <c r="M146" s="82"/>
      <c r="N146" s="19"/>
      <c r="O146" s="19"/>
      <c r="P146" s="19"/>
      <c r="Q146" s="41"/>
      <c r="R146" s="82"/>
      <c r="S146" s="19"/>
      <c r="T146" s="19"/>
      <c r="U146" s="19"/>
      <c r="V146" s="41"/>
      <c r="W146" s="83"/>
      <c r="X146" s="84"/>
      <c r="Y146" s="84"/>
      <c r="Z146" s="91"/>
      <c r="AA146" s="94"/>
      <c r="AB146" s="93"/>
      <c r="AC146" s="2"/>
      <c r="AD146" s="2"/>
      <c r="AE146" s="2"/>
      <c r="AF146" s="2"/>
      <c r="AG146" s="2"/>
      <c r="AH146" s="2"/>
      <c r="AI146" s="2"/>
      <c r="AJ146" s="2"/>
    </row>
    <row r="147" ht="37.5" customHeight="1">
      <c r="A147" s="5"/>
      <c r="B147" s="11">
        <f t="shared" si="1"/>
        <v>94</v>
      </c>
      <c r="C147" s="89"/>
      <c r="D147" s="43"/>
      <c r="E147" s="43"/>
      <c r="F147" s="43"/>
      <c r="G147" s="43"/>
      <c r="H147" s="43"/>
      <c r="I147" s="43"/>
      <c r="J147" s="43"/>
      <c r="K147" s="43"/>
      <c r="L147" s="90"/>
      <c r="M147" s="82"/>
      <c r="N147" s="19"/>
      <c r="O147" s="19"/>
      <c r="P147" s="19"/>
      <c r="Q147" s="41"/>
      <c r="R147" s="82"/>
      <c r="S147" s="19"/>
      <c r="T147" s="19"/>
      <c r="U147" s="19"/>
      <c r="V147" s="41"/>
      <c r="W147" s="83"/>
      <c r="X147" s="84"/>
      <c r="Y147" s="84"/>
      <c r="Z147" s="91"/>
      <c r="AA147" s="94"/>
      <c r="AB147" s="93"/>
      <c r="AC147" s="2"/>
      <c r="AD147" s="2"/>
      <c r="AE147" s="2"/>
      <c r="AF147" s="2"/>
      <c r="AG147" s="2"/>
      <c r="AH147" s="2"/>
      <c r="AI147" s="2"/>
      <c r="AJ147" s="2"/>
    </row>
    <row r="148" ht="37.5" customHeight="1">
      <c r="A148" s="5"/>
      <c r="B148" s="11">
        <f t="shared" si="1"/>
        <v>95</v>
      </c>
      <c r="C148" s="89"/>
      <c r="D148" s="43"/>
      <c r="E148" s="43"/>
      <c r="F148" s="43"/>
      <c r="G148" s="43"/>
      <c r="H148" s="43"/>
      <c r="I148" s="43"/>
      <c r="J148" s="43"/>
      <c r="K148" s="43"/>
      <c r="L148" s="90"/>
      <c r="M148" s="82"/>
      <c r="N148" s="19"/>
      <c r="O148" s="19"/>
      <c r="P148" s="19"/>
      <c r="Q148" s="41"/>
      <c r="R148" s="82"/>
      <c r="S148" s="19"/>
      <c r="T148" s="19"/>
      <c r="U148" s="19"/>
      <c r="V148" s="41"/>
      <c r="W148" s="83"/>
      <c r="X148" s="84"/>
      <c r="Y148" s="84"/>
      <c r="Z148" s="91"/>
      <c r="AA148" s="94"/>
      <c r="AB148" s="93"/>
      <c r="AC148" s="2"/>
      <c r="AD148" s="2"/>
      <c r="AE148" s="2"/>
      <c r="AF148" s="2"/>
      <c r="AG148" s="2"/>
      <c r="AH148" s="2"/>
      <c r="AI148" s="2"/>
      <c r="AJ148" s="2"/>
    </row>
    <row r="149" ht="37.5" customHeight="1">
      <c r="A149" s="5"/>
      <c r="B149" s="11">
        <f t="shared" si="1"/>
        <v>96</v>
      </c>
      <c r="C149" s="89"/>
      <c r="D149" s="43"/>
      <c r="E149" s="43"/>
      <c r="F149" s="43"/>
      <c r="G149" s="43"/>
      <c r="H149" s="43"/>
      <c r="I149" s="43"/>
      <c r="J149" s="43"/>
      <c r="K149" s="43"/>
      <c r="L149" s="90"/>
      <c r="M149" s="82"/>
      <c r="N149" s="19"/>
      <c r="O149" s="19"/>
      <c r="P149" s="19"/>
      <c r="Q149" s="41"/>
      <c r="R149" s="82"/>
      <c r="S149" s="19"/>
      <c r="T149" s="19"/>
      <c r="U149" s="19"/>
      <c r="V149" s="41"/>
      <c r="W149" s="83"/>
      <c r="X149" s="84"/>
      <c r="Y149" s="84"/>
      <c r="Z149" s="91"/>
      <c r="AA149" s="94"/>
      <c r="AB149" s="93"/>
      <c r="AC149" s="2"/>
      <c r="AD149" s="2"/>
      <c r="AE149" s="2"/>
      <c r="AF149" s="2"/>
      <c r="AG149" s="2"/>
      <c r="AH149" s="2"/>
      <c r="AI149" s="2"/>
      <c r="AJ149" s="2"/>
    </row>
    <row r="150" ht="37.5" customHeight="1">
      <c r="A150" s="5"/>
      <c r="B150" s="11">
        <f t="shared" si="1"/>
        <v>97</v>
      </c>
      <c r="C150" s="89"/>
      <c r="D150" s="43"/>
      <c r="E150" s="43"/>
      <c r="F150" s="43"/>
      <c r="G150" s="43"/>
      <c r="H150" s="43"/>
      <c r="I150" s="43"/>
      <c r="J150" s="43"/>
      <c r="K150" s="43"/>
      <c r="L150" s="90"/>
      <c r="M150" s="82"/>
      <c r="N150" s="19"/>
      <c r="O150" s="19"/>
      <c r="P150" s="19"/>
      <c r="Q150" s="41"/>
      <c r="R150" s="82"/>
      <c r="S150" s="19"/>
      <c r="T150" s="19"/>
      <c r="U150" s="19"/>
      <c r="V150" s="41"/>
      <c r="W150" s="83"/>
      <c r="X150" s="84"/>
      <c r="Y150" s="84"/>
      <c r="Z150" s="91"/>
      <c r="AA150" s="94"/>
      <c r="AB150" s="93"/>
      <c r="AC150" s="2"/>
      <c r="AD150" s="2"/>
      <c r="AE150" s="2"/>
      <c r="AF150" s="2"/>
      <c r="AG150" s="2"/>
      <c r="AH150" s="2"/>
      <c r="AI150" s="2"/>
      <c r="AJ150" s="2"/>
    </row>
    <row r="151" ht="37.5" customHeight="1">
      <c r="A151" s="5"/>
      <c r="B151" s="11">
        <f t="shared" si="1"/>
        <v>98</v>
      </c>
      <c r="C151" s="89"/>
      <c r="D151" s="43"/>
      <c r="E151" s="43"/>
      <c r="F151" s="43"/>
      <c r="G151" s="43"/>
      <c r="H151" s="43"/>
      <c r="I151" s="43"/>
      <c r="J151" s="43"/>
      <c r="K151" s="43"/>
      <c r="L151" s="90"/>
      <c r="M151" s="82"/>
      <c r="N151" s="19"/>
      <c r="O151" s="19"/>
      <c r="P151" s="19"/>
      <c r="Q151" s="41"/>
      <c r="R151" s="82"/>
      <c r="S151" s="19"/>
      <c r="T151" s="19"/>
      <c r="U151" s="19"/>
      <c r="V151" s="41"/>
      <c r="W151" s="83"/>
      <c r="X151" s="84"/>
      <c r="Y151" s="84"/>
      <c r="Z151" s="91"/>
      <c r="AA151" s="94"/>
      <c r="AB151" s="93"/>
      <c r="AC151" s="2"/>
      <c r="AD151" s="2"/>
      <c r="AE151" s="2"/>
      <c r="AF151" s="2"/>
      <c r="AG151" s="2"/>
      <c r="AH151" s="2"/>
      <c r="AI151" s="2"/>
      <c r="AJ151" s="2"/>
    </row>
    <row r="152" ht="37.5" customHeight="1">
      <c r="A152" s="5"/>
      <c r="B152" s="11">
        <f t="shared" si="1"/>
        <v>99</v>
      </c>
      <c r="C152" s="89"/>
      <c r="D152" s="43"/>
      <c r="E152" s="43"/>
      <c r="F152" s="43"/>
      <c r="G152" s="43"/>
      <c r="H152" s="43"/>
      <c r="I152" s="43"/>
      <c r="J152" s="43"/>
      <c r="K152" s="43"/>
      <c r="L152" s="90"/>
      <c r="M152" s="82"/>
      <c r="N152" s="19"/>
      <c r="O152" s="19"/>
      <c r="P152" s="19"/>
      <c r="Q152" s="41"/>
      <c r="R152" s="82"/>
      <c r="S152" s="19"/>
      <c r="T152" s="19"/>
      <c r="U152" s="19"/>
      <c r="V152" s="41"/>
      <c r="W152" s="83"/>
      <c r="X152" s="84"/>
      <c r="Y152" s="84"/>
      <c r="Z152" s="91"/>
      <c r="AA152" s="94"/>
      <c r="AB152" s="93"/>
      <c r="AC152" s="2"/>
      <c r="AD152" s="2"/>
      <c r="AE152" s="2"/>
      <c r="AF152" s="2"/>
      <c r="AG152" s="2"/>
      <c r="AH152" s="2"/>
      <c r="AI152" s="2"/>
      <c r="AJ152" s="2"/>
    </row>
    <row r="153" ht="37.5" customHeight="1">
      <c r="A153" s="5"/>
      <c r="B153" s="11">
        <f t="shared" si="1"/>
        <v>100</v>
      </c>
      <c r="C153" s="95"/>
      <c r="D153" s="47"/>
      <c r="E153" s="47"/>
      <c r="F153" s="47"/>
      <c r="G153" s="47"/>
      <c r="H153" s="47"/>
      <c r="I153" s="47"/>
      <c r="J153" s="47"/>
      <c r="K153" s="47"/>
      <c r="L153" s="96"/>
      <c r="M153" s="97"/>
      <c r="N153" s="47"/>
      <c r="O153" s="47"/>
      <c r="P153" s="47"/>
      <c r="Q153" s="96"/>
      <c r="R153" s="97"/>
      <c r="S153" s="47"/>
      <c r="T153" s="47"/>
      <c r="U153" s="47"/>
      <c r="V153" s="96"/>
      <c r="W153" s="98"/>
      <c r="X153" s="99"/>
      <c r="Y153" s="99"/>
      <c r="Z153" s="100"/>
      <c r="AA153" s="101"/>
      <c r="AB153" s="93"/>
      <c r="AC153" s="2"/>
      <c r="AD153" s="2"/>
      <c r="AE153" s="2"/>
      <c r="AF153" s="2"/>
      <c r="AG153" s="2"/>
      <c r="AH153" s="2"/>
      <c r="AI153" s="2"/>
      <c r="AJ153" s="2"/>
    </row>
    <row r="154" ht="4.5" customHeight="1">
      <c r="A154" s="10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ht="28.5" customHeight="1">
      <c r="A155" s="2"/>
      <c r="B155" s="103"/>
      <c r="C155" s="104"/>
      <c r="AB155" s="2"/>
      <c r="AC155" s="2"/>
      <c r="AD155" s="2"/>
      <c r="AE155" s="2"/>
      <c r="AF155" s="2"/>
      <c r="AG155" s="2"/>
      <c r="AH155" s="2"/>
      <c r="AI155" s="2"/>
      <c r="AJ155" s="2"/>
    </row>
    <row r="156" ht="1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ht="1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ht="1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ht="19.5" customHeight="1">
      <c r="A159" s="2"/>
      <c r="B159" s="2"/>
      <c r="C159" s="2"/>
      <c r="D159" s="2"/>
      <c r="E159" s="2"/>
      <c r="F159" s="2"/>
      <c r="G159" s="2"/>
      <c r="H159" s="2"/>
      <c r="I159" s="2"/>
      <c r="J159" s="2"/>
      <c r="K159" s="2"/>
      <c r="L159" s="2"/>
      <c r="M159" s="2"/>
      <c r="N159" s="2"/>
      <c r="O159" s="2"/>
      <c r="P159" s="2"/>
      <c r="Q159" s="2"/>
      <c r="R159" s="2"/>
      <c r="S159" s="2"/>
      <c r="T159" s="2"/>
      <c r="U159" s="2"/>
      <c r="V159" s="105"/>
      <c r="W159" s="105"/>
      <c r="X159" s="2"/>
      <c r="Y159" s="2"/>
      <c r="Z159" s="2"/>
      <c r="AA159" s="2"/>
      <c r="AB159" s="2"/>
      <c r="AC159" s="2"/>
      <c r="AD159" s="2"/>
      <c r="AE159" s="2"/>
      <c r="AF159" s="2"/>
      <c r="AG159" s="2"/>
      <c r="AH159" s="2"/>
      <c r="AI159" s="2"/>
      <c r="AJ159" s="2"/>
    </row>
    <row r="160" ht="19.5" customHeight="1">
      <c r="A160" s="2"/>
      <c r="B160" s="2"/>
      <c r="C160" s="2"/>
      <c r="D160" s="2"/>
      <c r="E160" s="2"/>
      <c r="F160" s="2"/>
      <c r="G160" s="2"/>
      <c r="H160" s="2"/>
      <c r="I160" s="2"/>
      <c r="J160" s="2"/>
      <c r="K160" s="2"/>
      <c r="L160" s="2"/>
      <c r="M160" s="2"/>
      <c r="N160" s="2"/>
      <c r="O160" s="2"/>
      <c r="P160" s="2"/>
      <c r="Q160" s="2"/>
      <c r="R160" s="2"/>
      <c r="S160" s="2"/>
      <c r="T160" s="2"/>
      <c r="U160" s="2"/>
      <c r="V160" s="106"/>
      <c r="W160" s="106"/>
      <c r="X160" s="2"/>
      <c r="Y160" s="2"/>
      <c r="Z160" s="2"/>
      <c r="AA160" s="2"/>
      <c r="AB160" s="2"/>
      <c r="AC160" s="2"/>
      <c r="AD160" s="2"/>
      <c r="AE160" s="2"/>
      <c r="AF160" s="2"/>
      <c r="AG160" s="2"/>
      <c r="AH160" s="2"/>
      <c r="AI160" s="2"/>
      <c r="AJ160" s="2"/>
    </row>
    <row r="161" ht="19.5" customHeight="1">
      <c r="A161" s="2"/>
      <c r="B161" s="2"/>
      <c r="C161" s="2"/>
      <c r="D161" s="2"/>
      <c r="E161" s="2"/>
      <c r="F161" s="2"/>
      <c r="G161" s="2"/>
      <c r="H161" s="2"/>
      <c r="I161" s="2"/>
      <c r="J161" s="2"/>
      <c r="K161" s="2"/>
      <c r="L161" s="2"/>
      <c r="M161" s="2"/>
      <c r="N161" s="2"/>
      <c r="O161" s="2"/>
      <c r="P161" s="2"/>
      <c r="Q161" s="2"/>
      <c r="R161" s="2"/>
      <c r="S161" s="2"/>
      <c r="T161" s="2"/>
      <c r="U161" s="2"/>
      <c r="V161" s="107"/>
      <c r="W161" s="107"/>
      <c r="X161" s="2"/>
      <c r="Y161" s="2"/>
      <c r="Z161" s="2"/>
      <c r="AA161" s="2"/>
      <c r="AB161" s="2"/>
      <c r="AC161" s="2"/>
      <c r="AD161" s="2"/>
      <c r="AE161" s="2"/>
      <c r="AF161" s="2"/>
      <c r="AG161" s="2"/>
      <c r="AH161" s="2"/>
      <c r="AI161" s="2"/>
      <c r="AJ161" s="2"/>
    </row>
    <row r="162" ht="1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row>
    <row r="163" ht="1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row>
    <row r="164" ht="1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row>
    <row r="165" ht="1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row>
    <row r="166" ht="1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row>
    <row r="167" ht="1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row>
    <row r="168" ht="1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row>
    <row r="169" ht="1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row>
    <row r="170" ht="1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row>
    <row r="171" ht="1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row>
    <row r="172" ht="1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row>
    <row r="173" ht="1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row>
    <row r="174" ht="1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row>
    <row r="175" ht="1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row>
    <row r="176" ht="1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row>
    <row r="177" ht="19.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row>
    <row r="178" ht="19.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row>
    <row r="179" ht="19.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row>
    <row r="180" ht="19.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row>
    <row r="181" ht="19.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row>
    <row r="182" ht="19.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row>
    <row r="183" ht="19.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row>
    <row r="184" ht="19.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row>
    <row r="185" ht="19.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row>
    <row r="186" ht="19.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row>
    <row r="187" ht="19.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row>
    <row r="188" ht="19.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row>
    <row r="189" ht="19.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row>
    <row r="190" ht="19.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row>
    <row r="191" ht="19.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row>
    <row r="192" ht="19.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row>
    <row r="193" ht="1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row>
    <row r="194" ht="1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row>
    <row r="195" ht="1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row>
    <row r="196" ht="1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row>
    <row r="197" ht="1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row>
    <row r="198" ht="1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row>
    <row r="199" ht="1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row>
    <row r="200" ht="1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row>
    <row r="201" ht="1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row>
    <row r="202" ht="1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row>
    <row r="203" ht="1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row>
    <row r="204" ht="1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row>
    <row r="205" ht="1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row>
    <row r="206" ht="1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row>
    <row r="207" ht="1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row>
    <row r="208" ht="1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row>
    <row r="209" ht="1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row>
    <row r="210" ht="1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row>
    <row r="211" ht="1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row>
    <row r="212" ht="1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row>
    <row r="213" ht="1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row>
    <row r="214" ht="1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row>
    <row r="215" ht="1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row>
    <row r="216" ht="1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row>
    <row r="217" ht="1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row>
    <row r="218" ht="1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row>
    <row r="219" ht="1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row>
    <row r="220" ht="1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row>
    <row r="221" ht="1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row>
    <row r="222" ht="1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row>
    <row r="223" ht="1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row>
    <row r="224" ht="1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row>
    <row r="225" ht="19.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row>
    <row r="226" ht="19.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row>
    <row r="227" ht="19.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row>
    <row r="228" ht="19.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row>
    <row r="229" ht="19.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row>
    <row r="230" ht="19.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row>
    <row r="231" ht="19.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row>
    <row r="232" ht="19.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row>
    <row r="233" ht="19.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row>
    <row r="234" ht="19.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row>
    <row r="235" ht="19.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row>
    <row r="236" ht="19.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row>
    <row r="237" ht="19.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row>
    <row r="238" ht="19.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row>
    <row r="239" ht="19.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row>
    <row r="240" ht="19.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row>
    <row r="241" ht="19.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row>
    <row r="242" ht="19.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row>
    <row r="243" ht="19.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row>
    <row r="244" ht="19.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row>
    <row r="245" ht="19.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row>
    <row r="246" ht="19.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row>
    <row r="247" ht="19.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row>
    <row r="248" ht="19.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row>
    <row r="249" ht="19.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row>
    <row r="250" ht="19.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row>
    <row r="251" ht="19.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row>
    <row r="252" ht="19.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row>
    <row r="253" ht="19.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row>
    <row r="254" ht="19.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row>
    <row r="255" ht="19.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row>
    <row r="256" ht="19.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row>
    <row r="257" ht="19.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row>
    <row r="258" ht="19.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row>
    <row r="259" ht="19.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row>
    <row r="260" ht="19.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row>
    <row r="261" ht="19.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row>
    <row r="262" ht="19.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row>
    <row r="263" ht="19.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row>
    <row r="264" ht="19.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row>
    <row r="265" ht="19.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row>
    <row r="266" ht="19.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row>
    <row r="267" ht="19.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row>
    <row r="268" ht="19.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row>
    <row r="269" ht="19.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row>
    <row r="270" ht="19.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row>
    <row r="271" ht="19.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row>
    <row r="272" ht="19.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row>
    <row r="273" ht="19.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row>
    <row r="274" ht="19.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row>
    <row r="275" ht="19.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row>
    <row r="276" ht="19.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row>
    <row r="277" ht="19.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row>
    <row r="278" ht="19.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row>
    <row r="279" ht="19.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row>
    <row r="280" ht="19.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row>
    <row r="281" ht="19.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row>
    <row r="282" ht="19.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row>
    <row r="283" ht="19.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row>
    <row r="284" ht="19.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row>
    <row r="285" ht="19.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row>
    <row r="286" ht="19.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row>
    <row r="287" ht="19.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row>
    <row r="288" ht="19.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row>
    <row r="289" ht="19.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row>
    <row r="290" ht="19.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row>
    <row r="291" ht="19.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row>
    <row r="292" ht="19.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row>
    <row r="293" ht="19.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row>
    <row r="294" ht="19.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row>
    <row r="295" ht="19.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row>
    <row r="296" ht="19.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row>
    <row r="297" ht="19.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row>
    <row r="298" ht="19.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row>
    <row r="299" ht="19.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row>
    <row r="300" ht="19.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row>
    <row r="301" ht="19.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row>
    <row r="302" ht="19.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row>
    <row r="303" ht="19.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row>
    <row r="304" ht="19.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row>
    <row r="305" ht="19.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row>
    <row r="306" ht="19.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row>
    <row r="307" ht="19.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row>
    <row r="308" ht="19.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row>
    <row r="309" ht="19.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row>
    <row r="310" ht="19.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row>
    <row r="311" ht="19.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row>
    <row r="312" ht="19.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row>
    <row r="313" ht="19.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row>
    <row r="314" ht="19.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row>
    <row r="315" ht="19.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row>
    <row r="316" ht="19.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row>
    <row r="317" ht="19.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row>
    <row r="318" ht="19.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row>
    <row r="319" ht="19.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row>
    <row r="320" ht="19.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row>
    <row r="321" ht="19.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row>
    <row r="322" ht="19.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row>
    <row r="323" ht="19.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row>
    <row r="324" ht="19.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row>
    <row r="325" ht="19.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row>
    <row r="326" ht="19.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row>
    <row r="327" ht="19.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row>
    <row r="328" ht="19.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row>
    <row r="329" ht="19.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row>
    <row r="330" ht="19.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row>
    <row r="331" ht="19.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row>
    <row r="332" ht="19.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row>
    <row r="333" ht="19.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row>
    <row r="334" ht="19.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row>
    <row r="335" ht="19.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row>
    <row r="336" ht="19.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row>
    <row r="337" ht="19.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row>
    <row r="338" ht="19.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row>
    <row r="339" ht="19.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row>
    <row r="340" ht="19.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row>
    <row r="341" ht="19.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row>
    <row r="342" ht="19.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row>
    <row r="343" ht="19.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row>
    <row r="344" ht="19.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row>
    <row r="345" ht="19.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row>
    <row r="346" ht="19.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row>
    <row r="347" ht="19.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row>
    <row r="348" ht="19.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row>
    <row r="349" ht="19.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row>
    <row r="350" ht="19.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row>
    <row r="351" ht="19.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row>
    <row r="352" ht="19.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row>
    <row r="353" ht="19.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row>
    <row r="354" ht="19.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row>
    <row r="355" ht="19.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row>
    <row r="356" ht="19.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row>
    <row r="357" ht="19.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row>
    <row r="358" ht="19.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row>
    <row r="359" ht="19.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row>
    <row r="360" ht="19.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row>
    <row r="361" ht="19.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row>
    <row r="362" ht="19.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row>
    <row r="363" ht="19.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row>
    <row r="364" ht="19.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row>
    <row r="365" ht="19.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row>
    <row r="366" ht="19.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row>
    <row r="367" ht="19.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row>
    <row r="368" ht="19.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row>
    <row r="369" ht="19.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row>
    <row r="370" ht="19.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row>
    <row r="371" ht="19.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row>
    <row r="372" ht="19.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row>
    <row r="373" ht="19.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row>
    <row r="374" ht="19.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row>
    <row r="375" ht="19.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row>
    <row r="376" ht="19.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row>
    <row r="377" ht="19.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row>
    <row r="378" ht="19.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row>
    <row r="379" ht="19.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row>
    <row r="380" ht="19.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row>
    <row r="381" ht="19.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row>
    <row r="382" ht="19.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row>
    <row r="383" ht="19.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row>
    <row r="384" ht="19.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row>
    <row r="385" ht="19.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row>
    <row r="386" ht="19.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row>
    <row r="387" ht="19.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row>
    <row r="388" ht="19.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row>
    <row r="389" ht="19.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row>
    <row r="390" ht="19.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row>
    <row r="391" ht="19.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row>
    <row r="392" ht="19.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row>
    <row r="393" ht="19.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row>
    <row r="394" ht="19.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row>
    <row r="395" ht="19.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row>
    <row r="396" ht="19.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row>
    <row r="397" ht="19.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row>
    <row r="398" ht="19.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row>
    <row r="399" ht="19.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row>
    <row r="400" ht="19.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row>
    <row r="401" ht="19.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row>
    <row r="402" ht="19.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row>
    <row r="403" ht="19.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row>
    <row r="404" ht="19.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row>
    <row r="405" ht="19.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row>
    <row r="406" ht="19.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row>
    <row r="407" ht="19.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row>
    <row r="408" ht="19.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row>
    <row r="409" ht="19.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row>
    <row r="410" ht="19.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row>
    <row r="411" ht="19.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row>
    <row r="412" ht="19.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row>
    <row r="413" ht="19.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row>
    <row r="414" ht="19.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row>
    <row r="415" ht="19.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row>
    <row r="416" ht="19.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row>
    <row r="417" ht="19.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row>
    <row r="418" ht="19.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row>
    <row r="419" ht="19.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row>
    <row r="420" ht="19.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row>
    <row r="421" ht="19.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row>
    <row r="422" ht="19.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row>
    <row r="423" ht="19.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row>
    <row r="424" ht="19.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row>
    <row r="425" ht="19.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row>
    <row r="426" ht="19.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row>
    <row r="427" ht="19.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row>
    <row r="428" ht="19.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row>
    <row r="429" ht="19.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row>
    <row r="430" ht="19.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row>
    <row r="431" ht="19.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row>
    <row r="432" ht="19.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row>
    <row r="433" ht="19.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row>
    <row r="434" ht="19.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row>
    <row r="435" ht="19.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row>
    <row r="436" ht="19.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row>
    <row r="437" ht="19.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row>
    <row r="438" ht="19.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row>
    <row r="439" ht="19.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row>
    <row r="440" ht="19.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row>
    <row r="441" ht="19.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row>
    <row r="442" ht="19.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row>
    <row r="443" ht="19.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row>
    <row r="444" ht="19.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row>
    <row r="445" ht="19.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row>
    <row r="446" ht="19.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row>
    <row r="447" ht="19.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row>
    <row r="448" ht="19.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row>
    <row r="449" ht="19.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row>
    <row r="450" ht="19.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row>
    <row r="451" ht="19.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row>
    <row r="452" ht="19.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row>
    <row r="453" ht="19.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row>
    <row r="454" ht="19.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row>
    <row r="455" ht="19.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row>
    <row r="456" ht="19.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row>
    <row r="457" ht="19.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row>
    <row r="458" ht="19.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row>
    <row r="459" ht="19.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row>
    <row r="460" ht="19.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row>
    <row r="461" ht="19.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row>
    <row r="462" ht="19.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row>
    <row r="463" ht="19.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row>
    <row r="464" ht="19.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row>
    <row r="465" ht="19.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row>
    <row r="466" ht="19.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row>
    <row r="467" ht="19.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row>
    <row r="468" ht="19.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row>
    <row r="469" ht="19.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row>
    <row r="470" ht="19.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row>
    <row r="471" ht="19.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row>
    <row r="472" ht="19.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row>
    <row r="473" ht="19.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row>
    <row r="474" ht="19.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row>
    <row r="475" ht="19.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row>
    <row r="476" ht="19.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row>
    <row r="477" ht="19.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row>
    <row r="478" ht="19.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row>
    <row r="479" ht="19.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row>
    <row r="480" ht="19.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row>
    <row r="481" ht="19.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row>
    <row r="482" ht="19.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row>
    <row r="483" ht="19.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row>
    <row r="484" ht="19.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row>
    <row r="485" ht="19.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row>
    <row r="486" ht="19.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row>
    <row r="487" ht="19.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row>
    <row r="488" ht="19.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row>
    <row r="489" ht="19.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row>
    <row r="490" ht="19.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row>
    <row r="491" ht="19.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row>
    <row r="492" ht="19.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row>
    <row r="493" ht="19.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row>
    <row r="494" ht="19.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row>
    <row r="495" ht="19.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row>
    <row r="496" ht="19.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row>
    <row r="497" ht="19.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row>
    <row r="498" ht="19.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row>
    <row r="499" ht="19.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row>
    <row r="500" ht="19.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row>
    <row r="501" ht="19.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row>
    <row r="502" ht="19.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row>
    <row r="503" ht="19.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row>
    <row r="504" ht="19.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row>
    <row r="505" ht="19.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row>
    <row r="506" ht="19.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row>
    <row r="507" ht="19.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row>
    <row r="508" ht="19.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row>
    <row r="509" ht="19.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row>
    <row r="510" ht="19.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row>
    <row r="511" ht="19.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row>
    <row r="512" ht="19.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row>
    <row r="513" ht="19.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row>
    <row r="514" ht="19.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row>
    <row r="515" ht="19.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row>
    <row r="516" ht="19.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row>
    <row r="517" ht="19.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row>
    <row r="518" ht="19.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row>
    <row r="519" ht="19.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row>
    <row r="520" ht="19.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row>
    <row r="521" ht="19.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row>
    <row r="522" ht="19.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row>
    <row r="523" ht="19.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row>
    <row r="524" ht="19.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row>
    <row r="525" ht="19.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row>
    <row r="526" ht="19.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row>
    <row r="527" ht="19.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row>
    <row r="528" ht="19.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row>
    <row r="529" ht="19.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row>
    <row r="530" ht="19.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row>
    <row r="531" ht="19.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row>
    <row r="532" ht="19.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row>
    <row r="533" ht="19.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row>
    <row r="534" ht="19.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row>
    <row r="535" ht="19.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row>
    <row r="536" ht="19.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row>
    <row r="537" ht="19.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row>
    <row r="538" ht="19.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row>
    <row r="539" ht="19.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row>
    <row r="540" ht="19.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row>
    <row r="541" ht="19.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row>
    <row r="542" ht="19.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row>
    <row r="543" ht="19.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row>
    <row r="544" ht="19.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row>
    <row r="545" ht="19.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row>
    <row r="546" ht="19.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row>
    <row r="547" ht="19.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row>
    <row r="548" ht="19.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row>
    <row r="549" ht="19.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row>
    <row r="550" ht="19.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row>
    <row r="551" ht="19.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row>
    <row r="552" ht="19.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row>
    <row r="553" ht="19.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row>
    <row r="554" ht="19.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row>
    <row r="555" ht="19.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row>
    <row r="556" ht="19.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row>
    <row r="557" ht="19.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row>
    <row r="558" ht="19.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row>
    <row r="559" ht="19.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row>
    <row r="560" ht="19.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row>
    <row r="561" ht="19.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row>
    <row r="562" ht="19.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row>
    <row r="563" ht="19.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row>
    <row r="564" ht="19.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row>
    <row r="565" ht="19.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row>
    <row r="566" ht="19.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row>
    <row r="567" ht="19.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row>
    <row r="568" ht="19.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row>
    <row r="569" ht="19.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row>
    <row r="570" ht="19.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row>
    <row r="571" ht="19.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row>
    <row r="572" ht="19.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row>
    <row r="573" ht="19.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row>
    <row r="574" ht="19.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row>
    <row r="575" ht="19.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row>
    <row r="576" ht="19.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row>
    <row r="577" ht="19.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row>
    <row r="578" ht="19.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row>
    <row r="579" ht="19.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row>
    <row r="580" ht="19.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row>
    <row r="581" ht="19.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row>
    <row r="582" ht="19.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row>
    <row r="583" ht="19.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row>
    <row r="584" ht="19.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row>
    <row r="585" ht="19.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row>
    <row r="586" ht="19.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row>
    <row r="587" ht="19.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row>
    <row r="588" ht="19.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row>
    <row r="589" ht="19.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row>
    <row r="590" ht="19.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row>
    <row r="591" ht="19.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row>
    <row r="592" ht="19.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row>
    <row r="593" ht="19.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row>
    <row r="594" ht="19.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row>
    <row r="595" ht="19.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row>
    <row r="596" ht="19.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row>
    <row r="597" ht="19.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row>
    <row r="598" ht="19.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row>
    <row r="599" ht="19.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row>
    <row r="600" ht="19.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row>
    <row r="601" ht="19.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row>
    <row r="602" ht="19.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row>
    <row r="603" ht="19.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row>
    <row r="604" ht="19.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row>
    <row r="605" ht="19.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row>
    <row r="606" ht="19.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row>
    <row r="607" ht="19.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row>
    <row r="608" ht="19.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row>
    <row r="609" ht="19.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row>
    <row r="610" ht="19.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row>
    <row r="611" ht="19.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row>
    <row r="612" ht="19.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row>
    <row r="613" ht="19.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row>
    <row r="614" ht="19.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row>
    <row r="615" ht="19.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row>
    <row r="616" ht="19.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row>
    <row r="617" ht="19.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row>
    <row r="618" ht="19.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row>
    <row r="619" ht="19.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row>
    <row r="620" ht="19.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row>
    <row r="621" ht="19.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row>
    <row r="622" ht="19.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row>
    <row r="623" ht="19.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row>
    <row r="624" ht="19.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row>
    <row r="625" ht="19.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row>
    <row r="626" ht="19.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row>
    <row r="627" ht="19.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row>
    <row r="628" ht="19.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row>
    <row r="629" ht="19.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row>
    <row r="630" ht="19.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row>
    <row r="631" ht="19.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row>
    <row r="632" ht="19.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row>
    <row r="633" ht="19.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row>
    <row r="634" ht="19.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row>
    <row r="635" ht="19.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row>
    <row r="636" ht="19.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row>
    <row r="637" ht="19.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row>
    <row r="638" ht="19.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row>
    <row r="639" ht="19.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row>
    <row r="640" ht="19.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row>
    <row r="641" ht="19.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row>
    <row r="642" ht="19.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row>
    <row r="643" ht="19.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row>
    <row r="644" ht="19.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row>
    <row r="645" ht="19.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row>
    <row r="646" ht="19.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row>
    <row r="647" ht="19.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row>
    <row r="648" ht="19.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row>
    <row r="649" ht="19.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row>
    <row r="650" ht="19.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row>
    <row r="651" ht="19.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row>
    <row r="652" ht="19.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row>
    <row r="653" ht="19.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row>
    <row r="654" ht="19.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row>
    <row r="655" ht="19.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row>
    <row r="656" ht="19.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row>
    <row r="657" ht="19.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row>
    <row r="658" ht="19.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row>
    <row r="659" ht="19.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row>
    <row r="660" ht="19.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row>
    <row r="661" ht="19.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row>
    <row r="662" ht="19.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row>
    <row r="663" ht="19.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row>
    <row r="664" ht="19.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row>
    <row r="665" ht="19.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row>
    <row r="666" ht="19.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row>
    <row r="667" ht="19.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row>
    <row r="668" ht="19.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row>
    <row r="669" ht="19.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row>
    <row r="670" ht="19.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row>
    <row r="671" ht="19.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row>
    <row r="672" ht="19.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row>
    <row r="673" ht="19.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row>
    <row r="674" ht="19.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row>
    <row r="675" ht="19.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row>
    <row r="676" ht="19.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row>
    <row r="677" ht="19.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row>
    <row r="678" ht="19.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row>
    <row r="679" ht="19.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row>
    <row r="680" ht="19.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row>
    <row r="681" ht="19.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row>
    <row r="682" ht="19.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row>
    <row r="683" ht="19.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row>
    <row r="684" ht="19.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row>
    <row r="685" ht="19.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row>
    <row r="686" ht="19.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row>
    <row r="687" ht="19.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row>
    <row r="688" ht="19.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row>
    <row r="689" ht="19.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row>
    <row r="690" ht="19.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row>
    <row r="691" ht="19.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row>
    <row r="692" ht="19.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row>
    <row r="693" ht="19.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row>
    <row r="694" ht="19.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row>
    <row r="695" ht="19.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row>
    <row r="696" ht="19.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row>
    <row r="697" ht="19.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row>
    <row r="698" ht="19.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row>
    <row r="699" ht="19.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row>
    <row r="700" ht="19.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row>
    <row r="701" ht="19.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row>
    <row r="702" ht="19.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row>
    <row r="703" ht="19.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row>
    <row r="704" ht="19.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row>
    <row r="705" ht="19.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row>
    <row r="706" ht="19.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row>
    <row r="707" ht="19.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row>
    <row r="708" ht="19.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row>
    <row r="709" ht="19.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row>
    <row r="710" ht="19.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row>
    <row r="711" ht="19.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row>
    <row r="712" ht="19.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row>
    <row r="713" ht="19.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row>
    <row r="714" ht="19.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row>
    <row r="715" ht="19.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row>
    <row r="716" ht="19.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row>
    <row r="717" ht="19.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row>
    <row r="718" ht="19.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row>
    <row r="719" ht="19.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row>
    <row r="720" ht="19.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row>
    <row r="721" ht="19.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row>
    <row r="722" ht="19.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row>
    <row r="723" ht="19.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row>
    <row r="724" ht="19.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row>
    <row r="725" ht="19.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row>
    <row r="726" ht="19.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row>
    <row r="727" ht="19.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row>
    <row r="728" ht="19.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row>
    <row r="729" ht="19.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row>
    <row r="730" ht="19.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row>
    <row r="731" ht="19.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row>
    <row r="732" ht="19.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row>
    <row r="733" ht="19.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row>
    <row r="734" ht="19.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row>
    <row r="735" ht="19.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row>
    <row r="736" ht="19.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row>
    <row r="737" ht="19.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row>
    <row r="738" ht="19.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row>
    <row r="739" ht="19.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row>
    <row r="740" ht="19.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row>
    <row r="741" ht="19.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row>
    <row r="742" ht="19.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row>
    <row r="743" ht="19.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row>
    <row r="744" ht="19.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row>
    <row r="745" ht="19.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row>
    <row r="746" ht="19.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row>
    <row r="747" ht="19.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row>
    <row r="748" ht="19.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row>
    <row r="749" ht="19.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row>
    <row r="750" ht="19.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row>
    <row r="751" ht="19.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row>
    <row r="752" ht="19.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row>
    <row r="753" ht="19.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row>
    <row r="754" ht="19.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row>
    <row r="755" ht="19.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row>
    <row r="756" ht="19.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row>
    <row r="757" ht="19.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row>
    <row r="758" ht="19.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row>
    <row r="759" ht="19.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row>
    <row r="760" ht="19.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row>
    <row r="761" ht="19.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row>
    <row r="762" ht="19.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row>
    <row r="763" ht="19.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row>
    <row r="764" ht="19.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row>
    <row r="765" ht="19.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row>
    <row r="766" ht="19.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row>
    <row r="767" ht="19.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row>
    <row r="768" ht="19.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row>
    <row r="769" ht="19.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row>
    <row r="770" ht="19.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row>
    <row r="771" ht="19.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row>
    <row r="772" ht="19.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row>
    <row r="773" ht="19.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row>
    <row r="774" ht="19.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row>
    <row r="775" ht="19.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row>
    <row r="776" ht="19.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row>
    <row r="777" ht="19.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row>
    <row r="778" ht="19.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row>
    <row r="779" ht="19.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row>
    <row r="780" ht="19.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row>
    <row r="781" ht="19.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row>
    <row r="782" ht="19.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row>
    <row r="783" ht="19.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row>
    <row r="784" ht="19.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row>
    <row r="785" ht="19.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row>
    <row r="786" ht="19.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row>
    <row r="787" ht="19.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row>
    <row r="788" ht="19.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row>
    <row r="789" ht="19.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row>
    <row r="790" ht="19.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row>
    <row r="791" ht="19.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row>
    <row r="792" ht="19.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row>
    <row r="793" ht="19.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row>
    <row r="794" ht="19.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row>
    <row r="795" ht="19.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row>
    <row r="796" ht="19.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row>
    <row r="797" ht="19.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row>
    <row r="798" ht="19.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row>
    <row r="799" ht="19.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row>
    <row r="800" ht="19.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row>
    <row r="801" ht="19.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row>
    <row r="802" ht="19.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row>
    <row r="803" ht="19.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row>
    <row r="804" ht="19.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row>
    <row r="805" ht="19.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row>
    <row r="806" ht="19.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row>
    <row r="807" ht="19.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row>
    <row r="808" ht="19.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row>
    <row r="809" ht="19.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row>
    <row r="810" ht="19.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row>
    <row r="811" ht="19.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row>
    <row r="812" ht="19.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row>
    <row r="813" ht="19.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row>
    <row r="814" ht="19.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row>
    <row r="815" ht="19.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row>
    <row r="816" ht="19.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row>
    <row r="817" ht="19.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row>
    <row r="818" ht="19.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row>
    <row r="819" ht="19.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row>
    <row r="820" ht="19.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row>
    <row r="821" ht="19.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row>
    <row r="822" ht="19.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row>
    <row r="823" ht="19.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row>
    <row r="824" ht="19.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row>
    <row r="825" ht="19.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row>
    <row r="826" ht="19.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row>
    <row r="827" ht="19.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row>
    <row r="828" ht="19.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row>
    <row r="829" ht="19.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row>
    <row r="830" ht="19.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row>
    <row r="831" ht="19.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row>
    <row r="832" ht="19.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row>
    <row r="833" ht="19.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row>
    <row r="834" ht="19.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row>
    <row r="835" ht="19.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row>
    <row r="836" ht="19.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row>
    <row r="837" ht="19.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row>
    <row r="838" ht="19.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row>
    <row r="839" ht="19.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row>
    <row r="840" ht="19.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row>
    <row r="841" ht="19.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row>
    <row r="842" ht="19.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row>
    <row r="843" ht="19.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row>
    <row r="844" ht="19.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row>
    <row r="845" ht="19.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row>
    <row r="846" ht="19.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row>
    <row r="847" ht="19.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row>
    <row r="848" ht="19.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row>
    <row r="849" ht="19.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row>
    <row r="850" ht="19.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row>
    <row r="851" ht="19.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row>
    <row r="852" ht="19.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row>
    <row r="853" ht="19.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row>
    <row r="854" ht="19.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row>
    <row r="855" ht="19.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row>
    <row r="856" ht="19.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row>
    <row r="857" ht="19.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row>
    <row r="858" ht="19.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row>
    <row r="859" ht="19.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row>
    <row r="860" ht="19.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row>
    <row r="861" ht="19.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row>
    <row r="862" ht="19.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row>
    <row r="863" ht="19.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row>
    <row r="864" ht="19.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row>
    <row r="865" ht="19.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row>
    <row r="866" ht="19.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row>
    <row r="867" ht="19.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row>
    <row r="868" ht="19.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row>
    <row r="869" ht="19.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row>
    <row r="870" ht="19.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row>
    <row r="871" ht="19.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row>
    <row r="872" ht="19.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row>
    <row r="873" ht="19.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row>
    <row r="874" ht="19.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row>
    <row r="875" ht="19.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row>
    <row r="876" ht="19.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row>
    <row r="877" ht="19.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row>
    <row r="878" ht="19.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row>
    <row r="879" ht="19.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row>
    <row r="880" ht="19.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row>
    <row r="881" ht="19.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row>
    <row r="882" ht="19.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row>
    <row r="883" ht="19.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row>
    <row r="884" ht="19.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row>
    <row r="885" ht="19.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row>
    <row r="886" ht="19.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row>
    <row r="887" ht="19.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row>
    <row r="888" ht="19.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row>
    <row r="889" ht="19.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row>
    <row r="890" ht="19.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row>
    <row r="891" ht="19.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row>
    <row r="892" ht="19.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row>
    <row r="893" ht="19.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row>
    <row r="894" ht="19.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row>
    <row r="895" ht="19.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row>
    <row r="896" ht="19.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row>
    <row r="897" ht="19.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row>
    <row r="898" ht="19.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row>
    <row r="899" ht="19.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row>
    <row r="900" ht="19.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row>
    <row r="901" ht="19.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row>
    <row r="902" ht="19.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row>
    <row r="903" ht="19.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row>
    <row r="904" ht="19.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row>
    <row r="905" ht="19.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row>
    <row r="906" ht="19.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row>
    <row r="907" ht="19.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row>
    <row r="908" ht="19.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row>
    <row r="909" ht="19.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row>
    <row r="910" ht="19.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row>
    <row r="911" ht="19.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row>
    <row r="912" ht="19.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row>
    <row r="913" ht="19.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row>
    <row r="914" ht="19.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row>
    <row r="915" ht="19.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row>
    <row r="916" ht="19.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row>
    <row r="917" ht="19.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row>
    <row r="918" ht="19.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row>
    <row r="919" ht="19.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row>
    <row r="920" ht="19.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row>
    <row r="921" ht="19.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row>
    <row r="922" ht="19.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row>
    <row r="923" ht="19.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row>
    <row r="924" ht="19.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row>
    <row r="925" ht="19.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row>
    <row r="926" ht="19.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row>
    <row r="927" ht="19.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row>
    <row r="928" ht="19.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row>
    <row r="929" ht="19.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row>
    <row r="930" ht="19.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row>
    <row r="931" ht="19.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row>
    <row r="932" ht="19.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row>
    <row r="933" ht="19.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row>
    <row r="934" ht="19.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row>
    <row r="935" ht="19.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row>
    <row r="936" ht="19.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row>
    <row r="937" ht="19.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row>
    <row r="938" ht="19.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row>
    <row r="939" ht="19.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row>
    <row r="940" ht="19.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row>
    <row r="941" ht="19.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row>
    <row r="942" ht="19.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row>
    <row r="943" ht="19.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row>
    <row r="944" ht="19.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row>
    <row r="945" ht="19.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row>
    <row r="946" ht="19.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row>
    <row r="947" ht="19.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row>
    <row r="948" ht="19.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row>
    <row r="949" ht="19.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row>
    <row r="950" ht="19.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row>
    <row r="951" ht="19.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row>
    <row r="952" ht="19.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row>
    <row r="953" ht="19.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row>
    <row r="954" ht="19.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row>
    <row r="955" ht="19.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row>
    <row r="956" ht="19.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row>
    <row r="957" ht="19.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row>
    <row r="958" ht="19.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row>
    <row r="959" ht="19.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row>
    <row r="960" ht="19.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row>
    <row r="961" ht="19.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row>
    <row r="962" ht="19.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row>
    <row r="963" ht="19.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row>
    <row r="964" ht="19.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row>
    <row r="965" ht="19.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row>
    <row r="966" ht="19.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row>
    <row r="967" ht="19.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row>
    <row r="968" ht="19.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row>
    <row r="969" ht="19.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row>
    <row r="970" ht="19.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row>
    <row r="971" ht="19.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row>
    <row r="972" ht="19.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row>
    <row r="973" ht="19.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row>
    <row r="974" ht="19.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row>
    <row r="975" ht="19.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row>
    <row r="976" ht="19.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row>
    <row r="977" ht="19.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row>
    <row r="978" ht="19.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row>
    <row r="979" ht="19.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row>
    <row r="980" ht="19.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row>
    <row r="981" ht="19.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row>
    <row r="982" ht="19.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row>
    <row r="983" ht="19.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row>
    <row r="984" ht="19.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row>
    <row r="985" ht="19.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row>
    <row r="986" ht="19.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row>
    <row r="987" ht="19.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row>
    <row r="988" ht="19.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row>
    <row r="989" ht="19.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row>
    <row r="990" ht="19.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row>
    <row r="991" ht="19.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row>
    <row r="992" ht="19.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row>
    <row r="993" ht="19.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row>
    <row r="994" ht="19.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row>
    <row r="995" ht="19.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row>
    <row r="996" ht="19.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row>
    <row r="997" ht="19.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row>
    <row r="998" ht="19.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row>
    <row r="999" ht="19.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row>
    <row r="1000" ht="19.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row>
  </sheetData>
  <mergeCells count="338">
    <mergeCell ref="R58:V58"/>
    <mergeCell ref="R59:V59"/>
    <mergeCell ref="R52:W52"/>
    <mergeCell ref="X52:X53"/>
    <mergeCell ref="R53:V53"/>
    <mergeCell ref="R54:V54"/>
    <mergeCell ref="R55:V55"/>
    <mergeCell ref="R56:V56"/>
    <mergeCell ref="R57:V57"/>
    <mergeCell ref="A4:AA4"/>
    <mergeCell ref="A15:AA15"/>
    <mergeCell ref="C33:L33"/>
    <mergeCell ref="C34:AA34"/>
    <mergeCell ref="C37:L37"/>
    <mergeCell ref="M37:X37"/>
    <mergeCell ref="M38:X38"/>
    <mergeCell ref="C42:L42"/>
    <mergeCell ref="C43:L43"/>
    <mergeCell ref="B44:B45"/>
    <mergeCell ref="C44:L44"/>
    <mergeCell ref="C45:L45"/>
    <mergeCell ref="C46:L46"/>
    <mergeCell ref="C47:L47"/>
    <mergeCell ref="C38:L38"/>
    <mergeCell ref="C39:L39"/>
    <mergeCell ref="C40:L40"/>
    <mergeCell ref="M40:X40"/>
    <mergeCell ref="C41:L41"/>
    <mergeCell ref="M41:X41"/>
    <mergeCell ref="M42:X42"/>
    <mergeCell ref="Y52:Y53"/>
    <mergeCell ref="Z52:Z53"/>
    <mergeCell ref="AB52:AB53"/>
    <mergeCell ref="M43:X43"/>
    <mergeCell ref="M44:X44"/>
    <mergeCell ref="M45:X45"/>
    <mergeCell ref="M46:X46"/>
    <mergeCell ref="M47:X47"/>
    <mergeCell ref="B51:AA51"/>
    <mergeCell ref="B52:B53"/>
    <mergeCell ref="AA52:AA53"/>
    <mergeCell ref="C52:L53"/>
    <mergeCell ref="M52:Q53"/>
    <mergeCell ref="C54:L54"/>
    <mergeCell ref="M54:Q54"/>
    <mergeCell ref="C55:L55"/>
    <mergeCell ref="M55:Q55"/>
    <mergeCell ref="M56:Q56"/>
    <mergeCell ref="C56:L56"/>
    <mergeCell ref="C57:L57"/>
    <mergeCell ref="M57:Q57"/>
    <mergeCell ref="C58:L58"/>
    <mergeCell ref="M58:Q58"/>
    <mergeCell ref="C59:L59"/>
    <mergeCell ref="M59:Q59"/>
    <mergeCell ref="M71:Q71"/>
    <mergeCell ref="R71:V71"/>
    <mergeCell ref="C69:L69"/>
    <mergeCell ref="M69:Q69"/>
    <mergeCell ref="R69:V69"/>
    <mergeCell ref="C70:L70"/>
    <mergeCell ref="M70:Q70"/>
    <mergeCell ref="R70:V70"/>
    <mergeCell ref="C71:L71"/>
    <mergeCell ref="M74:Q74"/>
    <mergeCell ref="R74:V74"/>
    <mergeCell ref="C72:L72"/>
    <mergeCell ref="M72:Q72"/>
    <mergeCell ref="R72:V72"/>
    <mergeCell ref="C73:L73"/>
    <mergeCell ref="M73:Q73"/>
    <mergeCell ref="R73:V73"/>
    <mergeCell ref="C74:L74"/>
    <mergeCell ref="M77:Q77"/>
    <mergeCell ref="R77:V77"/>
    <mergeCell ref="C75:L75"/>
    <mergeCell ref="M75:Q75"/>
    <mergeCell ref="R75:V75"/>
    <mergeCell ref="C76:L76"/>
    <mergeCell ref="M76:Q76"/>
    <mergeCell ref="R76:V76"/>
    <mergeCell ref="C77:L77"/>
    <mergeCell ref="M80:Q80"/>
    <mergeCell ref="R80:V80"/>
    <mergeCell ref="C78:L78"/>
    <mergeCell ref="M78:Q78"/>
    <mergeCell ref="R78:V78"/>
    <mergeCell ref="C79:L79"/>
    <mergeCell ref="M79:Q79"/>
    <mergeCell ref="R79:V79"/>
    <mergeCell ref="C80:L80"/>
    <mergeCell ref="M83:Q83"/>
    <mergeCell ref="R83:V83"/>
    <mergeCell ref="C81:L81"/>
    <mergeCell ref="M81:Q81"/>
    <mergeCell ref="R81:V81"/>
    <mergeCell ref="C82:L82"/>
    <mergeCell ref="M82:Q82"/>
    <mergeCell ref="R82:V82"/>
    <mergeCell ref="C83:L83"/>
    <mergeCell ref="M86:Q86"/>
    <mergeCell ref="R86:V86"/>
    <mergeCell ref="C84:L84"/>
    <mergeCell ref="M84:Q84"/>
    <mergeCell ref="R84:V84"/>
    <mergeCell ref="C85:L85"/>
    <mergeCell ref="M85:Q85"/>
    <mergeCell ref="R85:V85"/>
    <mergeCell ref="C86:L86"/>
    <mergeCell ref="M89:Q89"/>
    <mergeCell ref="R89:V89"/>
    <mergeCell ref="C87:L87"/>
    <mergeCell ref="M87:Q87"/>
    <mergeCell ref="R87:V87"/>
    <mergeCell ref="C88:L88"/>
    <mergeCell ref="M88:Q88"/>
    <mergeCell ref="R88:V88"/>
    <mergeCell ref="C89:L89"/>
    <mergeCell ref="M92:Q92"/>
    <mergeCell ref="R92:V92"/>
    <mergeCell ref="C90:L90"/>
    <mergeCell ref="M90:Q90"/>
    <mergeCell ref="R90:V90"/>
    <mergeCell ref="C91:L91"/>
    <mergeCell ref="M91:Q91"/>
    <mergeCell ref="R91:V91"/>
    <mergeCell ref="C92:L92"/>
    <mergeCell ref="M95:Q95"/>
    <mergeCell ref="R95:V95"/>
    <mergeCell ref="C93:L93"/>
    <mergeCell ref="M93:Q93"/>
    <mergeCell ref="R93:V93"/>
    <mergeCell ref="C94:L94"/>
    <mergeCell ref="M94:Q94"/>
    <mergeCell ref="R94:V94"/>
    <mergeCell ref="C95:L95"/>
    <mergeCell ref="M98:Q98"/>
    <mergeCell ref="R98:V98"/>
    <mergeCell ref="C96:L96"/>
    <mergeCell ref="M96:Q96"/>
    <mergeCell ref="R96:V96"/>
    <mergeCell ref="C97:L97"/>
    <mergeCell ref="M97:Q97"/>
    <mergeCell ref="R97:V97"/>
    <mergeCell ref="C98:L98"/>
    <mergeCell ref="M101:Q101"/>
    <mergeCell ref="R101:V101"/>
    <mergeCell ref="C99:L99"/>
    <mergeCell ref="M99:Q99"/>
    <mergeCell ref="R99:V99"/>
    <mergeCell ref="C100:L100"/>
    <mergeCell ref="M100:Q100"/>
    <mergeCell ref="R100:V100"/>
    <mergeCell ref="C101:L101"/>
    <mergeCell ref="M104:Q104"/>
    <mergeCell ref="R104:V104"/>
    <mergeCell ref="C102:L102"/>
    <mergeCell ref="M102:Q102"/>
    <mergeCell ref="R102:V102"/>
    <mergeCell ref="C103:L103"/>
    <mergeCell ref="M103:Q103"/>
    <mergeCell ref="R103:V103"/>
    <mergeCell ref="C104:L104"/>
    <mergeCell ref="M107:Q107"/>
    <mergeCell ref="R107:V107"/>
    <mergeCell ref="C105:L105"/>
    <mergeCell ref="M105:Q105"/>
    <mergeCell ref="R105:V105"/>
    <mergeCell ref="C106:L106"/>
    <mergeCell ref="M106:Q106"/>
    <mergeCell ref="R106:V106"/>
    <mergeCell ref="C107:L107"/>
    <mergeCell ref="M110:Q110"/>
    <mergeCell ref="R110:V110"/>
    <mergeCell ref="C108:L108"/>
    <mergeCell ref="M108:Q108"/>
    <mergeCell ref="R108:V108"/>
    <mergeCell ref="C109:L109"/>
    <mergeCell ref="M109:Q109"/>
    <mergeCell ref="R109:V109"/>
    <mergeCell ref="C110:L110"/>
    <mergeCell ref="M113:Q113"/>
    <mergeCell ref="R113:V113"/>
    <mergeCell ref="C111:L111"/>
    <mergeCell ref="M111:Q111"/>
    <mergeCell ref="R111:V111"/>
    <mergeCell ref="C112:L112"/>
    <mergeCell ref="M112:Q112"/>
    <mergeCell ref="R112:V112"/>
    <mergeCell ref="C113:L113"/>
    <mergeCell ref="M116:Q116"/>
    <mergeCell ref="R116:V116"/>
    <mergeCell ref="C114:L114"/>
    <mergeCell ref="M114:Q114"/>
    <mergeCell ref="R114:V114"/>
    <mergeCell ref="C115:L115"/>
    <mergeCell ref="M115:Q115"/>
    <mergeCell ref="R115:V115"/>
    <mergeCell ref="C116:L116"/>
    <mergeCell ref="M119:Q119"/>
    <mergeCell ref="R119:V119"/>
    <mergeCell ref="C117:L117"/>
    <mergeCell ref="M117:Q117"/>
    <mergeCell ref="R117:V117"/>
    <mergeCell ref="C118:L118"/>
    <mergeCell ref="M118:Q118"/>
    <mergeCell ref="R118:V118"/>
    <mergeCell ref="C119:L119"/>
    <mergeCell ref="M122:Q122"/>
    <mergeCell ref="R122:V122"/>
    <mergeCell ref="C120:L120"/>
    <mergeCell ref="M120:Q120"/>
    <mergeCell ref="R120:V120"/>
    <mergeCell ref="C121:L121"/>
    <mergeCell ref="M121:Q121"/>
    <mergeCell ref="R121:V121"/>
    <mergeCell ref="C122:L122"/>
    <mergeCell ref="M125:Q125"/>
    <mergeCell ref="R125:V125"/>
    <mergeCell ref="C123:L123"/>
    <mergeCell ref="M123:Q123"/>
    <mergeCell ref="R123:V123"/>
    <mergeCell ref="C124:L124"/>
    <mergeCell ref="M124:Q124"/>
    <mergeCell ref="R124:V124"/>
    <mergeCell ref="C125:L125"/>
    <mergeCell ref="M149:Q149"/>
    <mergeCell ref="R149:V149"/>
    <mergeCell ref="C147:L147"/>
    <mergeCell ref="M147:Q147"/>
    <mergeCell ref="R147:V147"/>
    <mergeCell ref="C148:L148"/>
    <mergeCell ref="M148:Q148"/>
    <mergeCell ref="R148:V148"/>
    <mergeCell ref="C149:L149"/>
    <mergeCell ref="M152:Q152"/>
    <mergeCell ref="R152:V152"/>
    <mergeCell ref="C150:L150"/>
    <mergeCell ref="M150:Q150"/>
    <mergeCell ref="R150:V150"/>
    <mergeCell ref="C151:L151"/>
    <mergeCell ref="M151:Q151"/>
    <mergeCell ref="R151:V151"/>
    <mergeCell ref="C152:L152"/>
    <mergeCell ref="M62:Q62"/>
    <mergeCell ref="R62:V62"/>
    <mergeCell ref="C60:L60"/>
    <mergeCell ref="M60:Q60"/>
    <mergeCell ref="R60:V60"/>
    <mergeCell ref="C61:L61"/>
    <mergeCell ref="M61:Q61"/>
    <mergeCell ref="R61:V61"/>
    <mergeCell ref="C62:L62"/>
    <mergeCell ref="M65:Q65"/>
    <mergeCell ref="R65:V65"/>
    <mergeCell ref="C63:L63"/>
    <mergeCell ref="M63:Q63"/>
    <mergeCell ref="R63:V63"/>
    <mergeCell ref="C64:L64"/>
    <mergeCell ref="M64:Q64"/>
    <mergeCell ref="R64:V64"/>
    <mergeCell ref="C65:L65"/>
    <mergeCell ref="M68:Q68"/>
    <mergeCell ref="R68:V68"/>
    <mergeCell ref="C66:L66"/>
    <mergeCell ref="M66:Q66"/>
    <mergeCell ref="R66:V66"/>
    <mergeCell ref="C67:L67"/>
    <mergeCell ref="M67:Q67"/>
    <mergeCell ref="R67:V67"/>
    <mergeCell ref="C68:L68"/>
    <mergeCell ref="C153:L153"/>
    <mergeCell ref="M153:Q153"/>
    <mergeCell ref="R153:V153"/>
    <mergeCell ref="M128:Q128"/>
    <mergeCell ref="R128:V128"/>
    <mergeCell ref="C126:L126"/>
    <mergeCell ref="M126:Q126"/>
    <mergeCell ref="R126:V126"/>
    <mergeCell ref="C127:L127"/>
    <mergeCell ref="M127:Q127"/>
    <mergeCell ref="R127:V127"/>
    <mergeCell ref="C128:L128"/>
    <mergeCell ref="M131:Q131"/>
    <mergeCell ref="R131:V131"/>
    <mergeCell ref="C129:L129"/>
    <mergeCell ref="M129:Q129"/>
    <mergeCell ref="R129:V129"/>
    <mergeCell ref="C130:L130"/>
    <mergeCell ref="M130:Q130"/>
    <mergeCell ref="R130:V130"/>
    <mergeCell ref="C131:L131"/>
    <mergeCell ref="M134:Q134"/>
    <mergeCell ref="R134:V134"/>
    <mergeCell ref="C132:L132"/>
    <mergeCell ref="M132:Q132"/>
    <mergeCell ref="R132:V132"/>
    <mergeCell ref="C133:L133"/>
    <mergeCell ref="M133:Q133"/>
    <mergeCell ref="R133:V133"/>
    <mergeCell ref="C134:L134"/>
    <mergeCell ref="M137:Q137"/>
    <mergeCell ref="R137:V137"/>
    <mergeCell ref="C135:L135"/>
    <mergeCell ref="M135:Q135"/>
    <mergeCell ref="R135:V135"/>
    <mergeCell ref="C136:L136"/>
    <mergeCell ref="M136:Q136"/>
    <mergeCell ref="R136:V136"/>
    <mergeCell ref="C137:L137"/>
    <mergeCell ref="M140:Q140"/>
    <mergeCell ref="R140:V140"/>
    <mergeCell ref="C138:L138"/>
    <mergeCell ref="M138:Q138"/>
    <mergeCell ref="R138:V138"/>
    <mergeCell ref="C139:L139"/>
    <mergeCell ref="M139:Q139"/>
    <mergeCell ref="R139:V139"/>
    <mergeCell ref="C140:L140"/>
    <mergeCell ref="M143:Q143"/>
    <mergeCell ref="R143:V143"/>
    <mergeCell ref="C141:L141"/>
    <mergeCell ref="M141:Q141"/>
    <mergeCell ref="R141:V141"/>
    <mergeCell ref="C142:L142"/>
    <mergeCell ref="M142:Q142"/>
    <mergeCell ref="R142:V142"/>
    <mergeCell ref="C143:L143"/>
    <mergeCell ref="M146:Q146"/>
    <mergeCell ref="R146:V146"/>
    <mergeCell ref="C144:L144"/>
    <mergeCell ref="M144:Q144"/>
    <mergeCell ref="R144:V144"/>
    <mergeCell ref="C145:L145"/>
    <mergeCell ref="M145:Q145"/>
    <mergeCell ref="R145:V145"/>
    <mergeCell ref="C146:L146"/>
    <mergeCell ref="C155:AA155"/>
  </mergeCells>
  <dataValidations>
    <dataValidation type="list" allowBlank="1" showErrorMessage="1" sqref="Y54:Y153">
      <formula1>'【参考】数式用'!$A$5:$A$28</formula1>
    </dataValidation>
    <dataValidation type="custom" allowBlank="1" showInputMessage="1" showErrorMessage="1" prompt="10桁の介護保険事業所番号を入力してください。" sqref="C54:C153">
      <formula1>EQ(LEN(C54),(10))</formula1>
    </dataValidation>
  </dataValidations>
  <printOptions/>
  <pageMargins bottom="0.747916666666667" footer="0.0" header="0.0" left="0.708333333333333" right="0.708333333333333" top="0.747916666666667"/>
  <pageSetup fitToHeight="0" paperSize="9" orientation="portrait"/>
  <headerFooter>
    <oddHeader/>
    <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5"/>
    <col customWidth="1" min="2" max="6" width="2.75"/>
    <col customWidth="1" min="7" max="35" width="2.5"/>
    <col customWidth="1" min="36" max="36" width="2.88"/>
    <col customWidth="1" min="37" max="37" width="2.5"/>
    <col customWidth="1" min="38" max="38" width="3.5"/>
    <col customWidth="1" min="39" max="39" width="13.38"/>
    <col customWidth="1" min="40" max="43" width="9.25"/>
    <col customWidth="1" min="44" max="44" width="9.75"/>
    <col customWidth="1" min="45" max="58" width="9.0"/>
  </cols>
  <sheetData>
    <row r="1" ht="18.75" customHeight="1">
      <c r="A1" s="5" t="s">
        <v>69</v>
      </c>
      <c r="B1" s="5"/>
      <c r="C1" s="5"/>
      <c r="D1" s="5"/>
      <c r="E1" s="5"/>
      <c r="F1" s="5"/>
      <c r="G1" s="5"/>
      <c r="H1" s="5"/>
      <c r="I1" s="5"/>
      <c r="J1" s="5"/>
      <c r="K1" s="5"/>
      <c r="L1" s="5"/>
      <c r="M1" s="5"/>
      <c r="N1" s="5"/>
      <c r="O1" s="5"/>
      <c r="P1" s="5"/>
      <c r="Q1" s="5"/>
      <c r="R1" s="5"/>
      <c r="S1" s="5"/>
      <c r="T1" s="5"/>
      <c r="U1" s="5"/>
      <c r="V1" s="5"/>
      <c r="W1" s="5"/>
      <c r="X1" s="5"/>
      <c r="Y1" s="11" t="s">
        <v>70</v>
      </c>
      <c r="Z1" s="19"/>
      <c r="AA1" s="19"/>
      <c r="AB1" s="41"/>
      <c r="AC1" s="11" t="str">
        <f>IF('基本情報入力シート'!C33="","",'基本情報入力シート'!C33)</f>
        <v>○○市</v>
      </c>
      <c r="AD1" s="19"/>
      <c r="AE1" s="19"/>
      <c r="AF1" s="19"/>
      <c r="AG1" s="19"/>
      <c r="AH1" s="19"/>
      <c r="AI1" s="19"/>
      <c r="AJ1" s="41"/>
      <c r="AK1" s="2"/>
      <c r="AL1" s="108"/>
      <c r="AM1" s="108"/>
      <c r="AN1" s="108"/>
      <c r="AO1" s="108"/>
      <c r="AP1" s="108"/>
      <c r="AQ1" s="108"/>
      <c r="AR1" s="108"/>
      <c r="AS1" s="108"/>
      <c r="AT1" s="108"/>
      <c r="AU1" s="108"/>
      <c r="AV1" s="108"/>
      <c r="AW1" s="108"/>
      <c r="AX1" s="2"/>
      <c r="AY1" s="2"/>
      <c r="AZ1" s="2"/>
      <c r="BA1" s="2"/>
      <c r="BB1" s="2"/>
      <c r="BC1" s="2"/>
      <c r="BD1" s="2"/>
      <c r="BE1" s="2"/>
      <c r="BF1" s="2"/>
    </row>
    <row r="2" ht="14.2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2"/>
      <c r="AL2" s="108"/>
      <c r="AM2" s="108"/>
      <c r="AN2" s="108"/>
      <c r="AO2" s="108"/>
      <c r="AP2" s="108"/>
      <c r="AQ2" s="108"/>
      <c r="AR2" s="108"/>
      <c r="AS2" s="108"/>
      <c r="AT2" s="108"/>
      <c r="AU2" s="108"/>
      <c r="AV2" s="108"/>
      <c r="AW2" s="108"/>
      <c r="AX2" s="2"/>
      <c r="AY2" s="2"/>
      <c r="AZ2" s="2"/>
      <c r="BA2" s="2"/>
      <c r="BB2" s="2"/>
      <c r="BC2" s="2"/>
      <c r="BD2" s="2"/>
      <c r="BE2" s="2"/>
      <c r="BF2" s="2"/>
    </row>
    <row r="3" ht="23.25" customHeight="1">
      <c r="A3" s="109" t="s">
        <v>71</v>
      </c>
      <c r="AL3" s="108"/>
      <c r="AM3" s="108"/>
      <c r="AN3" s="108"/>
      <c r="AO3" s="108"/>
      <c r="AP3" s="108"/>
      <c r="AQ3" s="108"/>
      <c r="AR3" s="108"/>
      <c r="AS3" s="108"/>
      <c r="AT3" s="108"/>
      <c r="AU3" s="108"/>
      <c r="AV3" s="108"/>
      <c r="AW3" s="108"/>
      <c r="AX3" s="2"/>
      <c r="AY3" s="2"/>
      <c r="AZ3" s="2"/>
      <c r="BA3" s="2"/>
      <c r="BB3" s="2"/>
      <c r="BC3" s="2"/>
      <c r="BD3" s="2"/>
      <c r="BE3" s="2"/>
      <c r="BF3" s="2"/>
    </row>
    <row r="4" ht="24.0" customHeight="1">
      <c r="A4" s="5"/>
      <c r="B4" s="110"/>
      <c r="C4" s="110"/>
      <c r="D4" s="110"/>
      <c r="E4" s="110"/>
      <c r="F4" s="110"/>
      <c r="G4" s="110"/>
      <c r="H4" s="110"/>
      <c r="I4" s="110"/>
      <c r="J4" s="110"/>
      <c r="K4" s="110"/>
      <c r="L4" s="110"/>
      <c r="M4" s="110"/>
      <c r="N4" s="110"/>
      <c r="O4" s="110"/>
      <c r="P4" s="110"/>
      <c r="Q4" s="110"/>
      <c r="R4" s="110"/>
      <c r="S4" s="110"/>
      <c r="T4" s="110"/>
      <c r="U4" s="111" t="s">
        <v>72</v>
      </c>
      <c r="V4" s="112">
        <v>5.0</v>
      </c>
      <c r="W4" s="113"/>
      <c r="X4" s="114" t="s">
        <v>73</v>
      </c>
      <c r="Y4" s="4"/>
      <c r="Z4" s="110"/>
      <c r="AA4" s="110"/>
      <c r="AB4" s="110"/>
      <c r="AC4" s="115"/>
      <c r="AD4" s="5"/>
      <c r="AE4" s="5"/>
      <c r="AF4" s="8"/>
      <c r="AG4" s="110"/>
      <c r="AH4" s="110"/>
      <c r="AI4" s="110"/>
      <c r="AJ4" s="110"/>
      <c r="AK4" s="2"/>
      <c r="AL4" s="108"/>
      <c r="AM4" s="108"/>
      <c r="AN4" s="108"/>
      <c r="AO4" s="108"/>
      <c r="AP4" s="108"/>
      <c r="AQ4" s="108"/>
      <c r="AR4" s="108"/>
      <c r="AS4" s="108"/>
      <c r="AT4" s="108"/>
      <c r="AU4" s="108"/>
      <c r="AV4" s="108"/>
      <c r="AW4" s="108"/>
      <c r="AX4" s="2"/>
      <c r="AY4" s="2"/>
      <c r="AZ4" s="2"/>
      <c r="BA4" s="2"/>
      <c r="BB4" s="2"/>
      <c r="BC4" s="2"/>
      <c r="BD4" s="2"/>
      <c r="BE4" s="2"/>
      <c r="BF4" s="2"/>
    </row>
    <row r="5" ht="6.0"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2"/>
      <c r="AL5" s="108"/>
      <c r="AM5" s="108"/>
      <c r="AN5" s="108"/>
      <c r="AO5" s="108"/>
      <c r="AP5" s="108"/>
      <c r="AQ5" s="108"/>
      <c r="AR5" s="108"/>
      <c r="AS5" s="108"/>
      <c r="AT5" s="108"/>
      <c r="AU5" s="108"/>
      <c r="AV5" s="108"/>
      <c r="AW5" s="108"/>
      <c r="AX5" s="2"/>
      <c r="AY5" s="2"/>
      <c r="AZ5" s="2"/>
      <c r="BA5" s="2"/>
      <c r="BB5" s="2"/>
      <c r="BC5" s="2"/>
      <c r="BD5" s="2"/>
      <c r="BE5" s="2"/>
      <c r="BF5" s="2"/>
    </row>
    <row r="6" ht="19.5" customHeight="1">
      <c r="A6" s="10" t="s">
        <v>74</v>
      </c>
      <c r="B6" s="10"/>
      <c r="C6" s="10"/>
      <c r="D6" s="10"/>
      <c r="E6" s="10"/>
      <c r="F6" s="10"/>
      <c r="G6" s="10"/>
      <c r="H6" s="10"/>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2"/>
      <c r="AL6" s="108"/>
      <c r="AM6" s="108"/>
      <c r="AN6" s="108"/>
      <c r="AO6" s="108"/>
      <c r="AP6" s="108"/>
      <c r="AQ6" s="108"/>
      <c r="AR6" s="108"/>
      <c r="AS6" s="108"/>
      <c r="AT6" s="108"/>
      <c r="AU6" s="108"/>
      <c r="AV6" s="108"/>
      <c r="AW6" s="108"/>
      <c r="AX6" s="2"/>
      <c r="AY6" s="2"/>
      <c r="AZ6" s="2"/>
      <c r="BA6" s="2"/>
      <c r="BB6" s="2"/>
      <c r="BC6" s="2"/>
      <c r="BD6" s="2"/>
      <c r="BE6" s="2"/>
      <c r="BF6" s="2"/>
    </row>
    <row r="7" ht="6.75"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2"/>
      <c r="AL7" s="108"/>
      <c r="AM7" s="108"/>
      <c r="AN7" s="108"/>
      <c r="AO7" s="108"/>
      <c r="AP7" s="108"/>
      <c r="AQ7" s="108"/>
      <c r="AR7" s="108"/>
      <c r="AS7" s="108"/>
      <c r="AT7" s="108"/>
      <c r="AU7" s="108"/>
      <c r="AV7" s="108"/>
      <c r="AW7" s="108"/>
      <c r="AX7" s="2"/>
      <c r="AY7" s="2"/>
      <c r="AZ7" s="2"/>
      <c r="BA7" s="2"/>
      <c r="BB7" s="2"/>
      <c r="BC7" s="2"/>
      <c r="BD7" s="2"/>
      <c r="BE7" s="2"/>
      <c r="BF7" s="2"/>
    </row>
    <row r="8" ht="13.5" customHeight="1">
      <c r="A8" s="117" t="s">
        <v>13</v>
      </c>
      <c r="B8" s="118"/>
      <c r="C8" s="118"/>
      <c r="D8" s="118"/>
      <c r="E8" s="118"/>
      <c r="F8" s="119"/>
      <c r="G8" s="120" t="str">
        <f>IF('基本情報入力シート'!M37="","",'基本情報入力シート'!M37)</f>
        <v>○○ケアサービス</v>
      </c>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9"/>
      <c r="AK8" s="121"/>
      <c r="AL8" s="122"/>
      <c r="AM8" s="122"/>
      <c r="AN8" s="122"/>
      <c r="AO8" s="122"/>
      <c r="AP8" s="122"/>
      <c r="AQ8" s="122"/>
      <c r="AR8" s="122"/>
      <c r="AS8" s="122"/>
      <c r="AT8" s="122"/>
      <c r="AU8" s="122"/>
      <c r="AV8" s="122"/>
      <c r="AW8" s="122"/>
      <c r="AX8" s="121"/>
      <c r="AY8" s="121"/>
      <c r="AZ8" s="121"/>
      <c r="BA8" s="121"/>
      <c r="BB8" s="121"/>
      <c r="BC8" s="121"/>
      <c r="BD8" s="121"/>
      <c r="BE8" s="121"/>
      <c r="BF8" s="121"/>
    </row>
    <row r="9" ht="25.5" customHeight="1">
      <c r="A9" s="123" t="s">
        <v>12</v>
      </c>
      <c r="B9" s="51"/>
      <c r="C9" s="51"/>
      <c r="D9" s="51"/>
      <c r="E9" s="51"/>
      <c r="F9" s="124"/>
      <c r="G9" s="125" t="str">
        <f>IF('基本情報入力シート'!M38="","",'基本情報入力シート'!M38)</f>
        <v>○○ケアサービス</v>
      </c>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124"/>
      <c r="AK9" s="121"/>
      <c r="AL9" s="122"/>
      <c r="AM9" s="122"/>
      <c r="AN9" s="122"/>
      <c r="AO9" s="122"/>
      <c r="AP9" s="122"/>
      <c r="AQ9" s="122"/>
      <c r="AR9" s="122"/>
      <c r="AS9" s="122"/>
      <c r="AT9" s="122"/>
      <c r="AU9" s="122"/>
      <c r="AV9" s="122"/>
      <c r="AW9" s="122"/>
      <c r="AX9" s="121"/>
      <c r="AY9" s="121"/>
      <c r="AZ9" s="121"/>
      <c r="BA9" s="121"/>
      <c r="BB9" s="121"/>
      <c r="BC9" s="121"/>
      <c r="BD9" s="121"/>
      <c r="BE9" s="121"/>
      <c r="BF9" s="121"/>
    </row>
    <row r="10" ht="12.75" customHeight="1">
      <c r="A10" s="126" t="s">
        <v>75</v>
      </c>
      <c r="B10" s="55"/>
      <c r="C10" s="55"/>
      <c r="D10" s="55"/>
      <c r="E10" s="55"/>
      <c r="F10" s="56"/>
      <c r="G10" s="127" t="s">
        <v>18</v>
      </c>
      <c r="H10" s="127" t="str">
        <f>IF('基本情報入力シート'!AC39="－","",'基本情報入力シート'!AC39)</f>
        <v>100－1234</v>
      </c>
      <c r="I10" s="128"/>
      <c r="J10" s="128"/>
      <c r="K10" s="128"/>
      <c r="L10" s="128"/>
      <c r="M10" s="129"/>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1"/>
      <c r="AK10" s="121"/>
      <c r="AL10" s="122"/>
      <c r="AM10" s="122"/>
      <c r="AN10" s="122"/>
      <c r="AO10" s="122"/>
      <c r="AP10" s="122"/>
      <c r="AQ10" s="122"/>
      <c r="AR10" s="122"/>
      <c r="AS10" s="122"/>
      <c r="AT10" s="122"/>
      <c r="AU10" s="122"/>
      <c r="AV10" s="122"/>
      <c r="AW10" s="122"/>
      <c r="AX10" s="121"/>
      <c r="AY10" s="121"/>
      <c r="AZ10" s="121"/>
      <c r="BA10" s="121"/>
      <c r="BB10" s="121"/>
      <c r="BC10" s="121"/>
      <c r="BD10" s="121"/>
      <c r="BE10" s="121"/>
      <c r="BF10" s="121"/>
    </row>
    <row r="11" ht="16.5" customHeight="1">
      <c r="A11" s="68"/>
      <c r="F11" s="65"/>
      <c r="G11" s="132" t="str">
        <f>IF('基本情報入力シート'!M40="","",'基本情報入力シート'!M40)</f>
        <v>千代田区霞が関 1－2－2</v>
      </c>
      <c r="AJ11" s="65"/>
      <c r="AK11" s="121"/>
      <c r="AL11" s="122"/>
      <c r="AM11" s="122"/>
      <c r="AN11" s="122"/>
      <c r="AO11" s="122"/>
      <c r="AP11" s="122"/>
      <c r="AQ11" s="122"/>
      <c r="AR11" s="122"/>
      <c r="AS11" s="122"/>
      <c r="AT11" s="122"/>
      <c r="AU11" s="122"/>
      <c r="AV11" s="122"/>
      <c r="AW11" s="122"/>
      <c r="AX11" s="121"/>
      <c r="AY11" s="121"/>
      <c r="AZ11" s="121"/>
      <c r="BA11" s="121"/>
      <c r="BB11" s="121"/>
      <c r="BC11" s="121"/>
      <c r="BD11" s="121"/>
      <c r="BE11" s="121"/>
      <c r="BF11" s="121"/>
    </row>
    <row r="12" ht="16.5" customHeight="1">
      <c r="A12" s="68"/>
      <c r="F12" s="65"/>
      <c r="G12" s="133" t="str">
        <f>IF('基本情報入力シート'!M41="","",'基本情報入力シート'!M41)</f>
        <v>○○ビル 18F</v>
      </c>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124"/>
      <c r="AK12" s="121"/>
      <c r="AL12" s="122"/>
      <c r="AM12" s="122"/>
      <c r="AN12" s="122"/>
      <c r="AO12" s="122"/>
      <c r="AP12" s="122"/>
      <c r="AQ12" s="122"/>
      <c r="AR12" s="122"/>
      <c r="AS12" s="122"/>
      <c r="AT12" s="122"/>
      <c r="AU12" s="122"/>
      <c r="AV12" s="122"/>
      <c r="AW12" s="122"/>
      <c r="AX12" s="121"/>
      <c r="AY12" s="121"/>
      <c r="AZ12" s="121"/>
      <c r="BA12" s="121"/>
      <c r="BB12" s="121"/>
      <c r="BC12" s="121"/>
      <c r="BD12" s="121"/>
      <c r="BE12" s="121"/>
      <c r="BF12" s="121"/>
    </row>
    <row r="13" ht="13.5" customHeight="1">
      <c r="A13" s="134" t="s">
        <v>13</v>
      </c>
      <c r="B13" s="118"/>
      <c r="C13" s="118"/>
      <c r="D13" s="118"/>
      <c r="E13" s="118"/>
      <c r="F13" s="119"/>
      <c r="G13" s="120" t="str">
        <f>IF('基本情報入力シート'!M44="","",'基本情報入力シート'!M44)</f>
        <v>コウロウ タロウ</v>
      </c>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9"/>
      <c r="AK13" s="121"/>
      <c r="AL13" s="122"/>
      <c r="AM13" s="122"/>
      <c r="AN13" s="122"/>
      <c r="AO13" s="122"/>
      <c r="AP13" s="122"/>
      <c r="AQ13" s="122"/>
      <c r="AR13" s="122"/>
      <c r="AS13" s="122"/>
      <c r="AT13" s="122"/>
      <c r="AU13" s="122"/>
      <c r="AV13" s="122"/>
      <c r="AW13" s="122"/>
      <c r="AX13" s="121"/>
      <c r="AY13" s="121"/>
      <c r="AZ13" s="121"/>
      <c r="BA13" s="121"/>
      <c r="BB13" s="121"/>
      <c r="BC13" s="121"/>
      <c r="BD13" s="121"/>
      <c r="BE13" s="121"/>
      <c r="BF13" s="121"/>
    </row>
    <row r="14" ht="27.75" customHeight="1">
      <c r="A14" s="135" t="s">
        <v>76</v>
      </c>
      <c r="F14" s="65"/>
      <c r="G14" s="136" t="str">
        <f>IF('基本情報入力シート'!M45="","",'基本情報入力シート'!M45)</f>
        <v>厚労 太郎</v>
      </c>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124"/>
      <c r="AK14" s="121"/>
      <c r="AL14" s="122"/>
      <c r="AM14" s="122"/>
      <c r="AN14" s="122"/>
      <c r="AO14" s="122"/>
      <c r="AP14" s="122"/>
      <c r="AQ14" s="122"/>
      <c r="AR14" s="122"/>
      <c r="AS14" s="122"/>
      <c r="AT14" s="122"/>
      <c r="AU14" s="122"/>
      <c r="AV14" s="122"/>
      <c r="AW14" s="122"/>
      <c r="AX14" s="121"/>
      <c r="AY14" s="121"/>
      <c r="AZ14" s="121"/>
      <c r="BA14" s="121"/>
      <c r="BB14" s="121"/>
      <c r="BC14" s="121"/>
      <c r="BD14" s="121"/>
      <c r="BE14" s="121"/>
      <c r="BF14" s="121"/>
    </row>
    <row r="15" ht="18.75" customHeight="1">
      <c r="A15" s="137" t="s">
        <v>32</v>
      </c>
      <c r="B15" s="19"/>
      <c r="C15" s="19"/>
      <c r="D15" s="19"/>
      <c r="E15" s="19"/>
      <c r="F15" s="41"/>
      <c r="G15" s="138" t="s">
        <v>33</v>
      </c>
      <c r="H15" s="19"/>
      <c r="I15" s="19"/>
      <c r="J15" s="41"/>
      <c r="K15" s="139" t="str">
        <f>IF('基本情報入力シート'!M46="","",'基本情報入力シート'!M46)</f>
        <v>03-3571-XXXX</v>
      </c>
      <c r="L15" s="19"/>
      <c r="M15" s="19"/>
      <c r="N15" s="19"/>
      <c r="O15" s="19"/>
      <c r="P15" s="19"/>
      <c r="Q15" s="19"/>
      <c r="R15" s="19"/>
      <c r="S15" s="19"/>
      <c r="T15" s="41"/>
      <c r="U15" s="137" t="s">
        <v>77</v>
      </c>
      <c r="V15" s="19"/>
      <c r="W15" s="19"/>
      <c r="X15" s="41"/>
      <c r="Y15" s="139" t="str">
        <f>IF('基本情報入力シート'!M47="","",'基本情報入力シート'!M47)</f>
        <v>aaa@aaa.aa.jp</v>
      </c>
      <c r="Z15" s="19"/>
      <c r="AA15" s="19"/>
      <c r="AB15" s="19"/>
      <c r="AC15" s="19"/>
      <c r="AD15" s="19"/>
      <c r="AE15" s="19"/>
      <c r="AF15" s="19"/>
      <c r="AG15" s="19"/>
      <c r="AH15" s="19"/>
      <c r="AI15" s="19"/>
      <c r="AJ15" s="41"/>
      <c r="AK15" s="121"/>
      <c r="AL15" s="122"/>
      <c r="AM15" s="122"/>
      <c r="AN15" s="122"/>
      <c r="AO15" s="122"/>
      <c r="AP15" s="122"/>
      <c r="AQ15" s="122"/>
      <c r="AR15" s="122"/>
      <c r="AS15" s="122"/>
      <c r="AT15" s="140"/>
      <c r="AU15" s="122"/>
      <c r="AV15" s="122"/>
      <c r="AW15" s="122"/>
      <c r="AX15" s="121"/>
      <c r="AY15" s="121"/>
      <c r="AZ15" s="121"/>
      <c r="BA15" s="121"/>
      <c r="BB15" s="121"/>
      <c r="BC15" s="121"/>
      <c r="BD15" s="121"/>
      <c r="BE15" s="121"/>
      <c r="BF15" s="121"/>
    </row>
    <row r="16" ht="8.25" customHeight="1">
      <c r="A16" s="141"/>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21"/>
      <c r="AL16" s="122"/>
      <c r="AM16" s="122"/>
      <c r="AN16" s="122"/>
      <c r="AO16" s="122"/>
      <c r="AP16" s="122"/>
      <c r="AQ16" s="122"/>
      <c r="AR16" s="122"/>
      <c r="AS16" s="122"/>
      <c r="AT16" s="140"/>
      <c r="AU16" s="122"/>
      <c r="AV16" s="122"/>
      <c r="AW16" s="122"/>
      <c r="AX16" s="121"/>
      <c r="AY16" s="121"/>
      <c r="AZ16" s="121"/>
      <c r="BA16" s="121"/>
      <c r="BB16" s="121"/>
      <c r="BC16" s="121"/>
      <c r="BD16" s="121"/>
      <c r="BE16" s="121"/>
      <c r="BF16" s="121"/>
    </row>
    <row r="17" ht="7.5" customHeight="1">
      <c r="A17" s="142"/>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4"/>
      <c r="AK17" s="121"/>
      <c r="AL17" s="122"/>
      <c r="AM17" s="122"/>
      <c r="AN17" s="122"/>
      <c r="AO17" s="122"/>
      <c r="AP17" s="122"/>
      <c r="AQ17" s="122"/>
      <c r="AR17" s="122"/>
      <c r="AS17" s="140"/>
      <c r="AT17" s="122"/>
      <c r="AU17" s="122"/>
      <c r="AV17" s="122"/>
      <c r="AW17" s="122"/>
      <c r="AX17" s="121"/>
      <c r="AY17" s="121"/>
      <c r="AZ17" s="121"/>
      <c r="BA17" s="121"/>
      <c r="BB17" s="121"/>
      <c r="BC17" s="121"/>
      <c r="BD17" s="121"/>
      <c r="BE17" s="121"/>
      <c r="BF17" s="121"/>
    </row>
    <row r="18" ht="21.75" customHeight="1">
      <c r="A18" s="145" t="s">
        <v>78</v>
      </c>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6"/>
      <c r="AK18" s="121"/>
      <c r="AL18" s="122"/>
      <c r="AM18" s="122"/>
      <c r="AN18" s="122"/>
      <c r="AO18" s="122"/>
      <c r="AP18" s="122"/>
      <c r="AQ18" s="122"/>
      <c r="AR18" s="122"/>
      <c r="AS18" s="140"/>
      <c r="AT18" s="122"/>
      <c r="AU18" s="122"/>
      <c r="AV18" s="122"/>
      <c r="AW18" s="122"/>
      <c r="AX18" s="121"/>
      <c r="AY18" s="121"/>
      <c r="AZ18" s="121"/>
      <c r="BA18" s="121"/>
      <c r="BB18" s="121"/>
      <c r="BC18" s="121"/>
      <c r="BD18" s="121"/>
      <c r="BE18" s="121"/>
      <c r="BF18" s="121"/>
    </row>
    <row r="19" ht="25.5" customHeight="1">
      <c r="A19" s="147"/>
      <c r="B19" s="148" t="s">
        <v>79</v>
      </c>
      <c r="C19" s="149" t="s">
        <v>80</v>
      </c>
      <c r="D19" s="150"/>
      <c r="E19" s="150"/>
      <c r="F19" s="150"/>
      <c r="G19" s="150"/>
      <c r="H19" s="150"/>
      <c r="I19" s="150"/>
      <c r="J19" s="150"/>
      <c r="K19" s="150"/>
      <c r="L19" s="151"/>
      <c r="M19" s="152" t="s">
        <v>79</v>
      </c>
      <c r="N19" s="153" t="s">
        <v>81</v>
      </c>
      <c r="O19" s="150"/>
      <c r="P19" s="150"/>
      <c r="Q19" s="150"/>
      <c r="R19" s="150"/>
      <c r="S19" s="150"/>
      <c r="T19" s="150"/>
      <c r="U19" s="150"/>
      <c r="V19" s="150"/>
      <c r="W19" s="151"/>
      <c r="X19" s="154" t="s">
        <v>79</v>
      </c>
      <c r="Y19" s="155" t="s">
        <v>82</v>
      </c>
      <c r="Z19" s="150"/>
      <c r="AA19" s="150"/>
      <c r="AB19" s="150"/>
      <c r="AC19" s="150"/>
      <c r="AD19" s="150"/>
      <c r="AE19" s="150"/>
      <c r="AF19" s="150"/>
      <c r="AG19" s="150"/>
      <c r="AH19" s="150"/>
      <c r="AI19" s="156"/>
      <c r="AJ19" s="146"/>
      <c r="AK19" s="2"/>
      <c r="AL19" s="108"/>
      <c r="AM19" s="108"/>
      <c r="AN19" s="108"/>
      <c r="AO19" s="108"/>
      <c r="AP19" s="108"/>
      <c r="AQ19" s="108"/>
      <c r="AR19" s="108"/>
      <c r="AS19" s="157"/>
      <c r="AT19" s="108"/>
      <c r="AU19" s="108"/>
      <c r="AV19" s="108"/>
      <c r="AW19" s="108"/>
      <c r="AX19" s="2"/>
      <c r="AY19" s="2"/>
      <c r="AZ19" s="2"/>
      <c r="BA19" s="2"/>
      <c r="BB19" s="2"/>
      <c r="BC19" s="2"/>
      <c r="BD19" s="2"/>
      <c r="BE19" s="2"/>
      <c r="BF19" s="2"/>
    </row>
    <row r="20" ht="11.25" customHeight="1">
      <c r="A20" s="158"/>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60"/>
      <c r="AK20" s="2"/>
      <c r="AL20" s="108"/>
      <c r="AM20" s="108"/>
      <c r="AN20" s="108"/>
      <c r="AO20" s="108"/>
      <c r="AP20" s="108"/>
      <c r="AQ20" s="108"/>
      <c r="AR20" s="108"/>
      <c r="AS20" s="157"/>
      <c r="AT20" s="108"/>
      <c r="AU20" s="108"/>
      <c r="AV20" s="108"/>
      <c r="AW20" s="108"/>
      <c r="AX20" s="2"/>
      <c r="AY20" s="2"/>
      <c r="AZ20" s="2"/>
      <c r="BA20" s="2"/>
      <c r="BB20" s="2"/>
      <c r="BC20" s="2"/>
      <c r="BD20" s="2"/>
      <c r="BE20" s="2"/>
      <c r="BF20" s="2"/>
    </row>
    <row r="21" ht="7.5" customHeight="1">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2"/>
      <c r="AL21" s="108"/>
      <c r="AM21" s="108"/>
      <c r="AN21" s="108"/>
      <c r="AO21" s="108"/>
      <c r="AP21" s="108"/>
      <c r="AQ21" s="108"/>
      <c r="AR21" s="108"/>
      <c r="AS21" s="108"/>
      <c r="AT21" s="157"/>
      <c r="AU21" s="108"/>
      <c r="AV21" s="108"/>
      <c r="AW21" s="108"/>
      <c r="AX21" s="2"/>
      <c r="AY21" s="2"/>
      <c r="AZ21" s="2"/>
      <c r="BA21" s="2"/>
      <c r="BB21" s="2"/>
      <c r="BC21" s="2"/>
      <c r="BD21" s="2"/>
      <c r="BE21" s="2"/>
      <c r="BF21" s="2"/>
    </row>
    <row r="22" ht="22.5" customHeight="1">
      <c r="A22" s="161" t="s">
        <v>83</v>
      </c>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2"/>
      <c r="AL22" s="108"/>
      <c r="AM22" s="108"/>
      <c r="AN22" s="108"/>
      <c r="AO22" s="108"/>
      <c r="AP22" s="108"/>
      <c r="AQ22" s="108"/>
      <c r="AR22" s="108"/>
      <c r="AS22" s="108"/>
      <c r="AT22" s="157"/>
      <c r="AU22" s="108"/>
      <c r="AV22" s="108"/>
      <c r="AW22" s="108"/>
      <c r="AX22" s="2"/>
      <c r="AY22" s="2"/>
      <c r="AZ22" s="2"/>
      <c r="BA22" s="2"/>
      <c r="BB22" s="2"/>
      <c r="BC22" s="2"/>
      <c r="BD22" s="2"/>
      <c r="BE22" s="2"/>
      <c r="BF22" s="2"/>
    </row>
    <row r="23" ht="12.75" customHeight="1">
      <c r="A23" s="163" t="s">
        <v>84</v>
      </c>
      <c r="B23" s="164" t="s">
        <v>85</v>
      </c>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2"/>
      <c r="AL23" s="108"/>
      <c r="AM23" s="108"/>
      <c r="AN23" s="108"/>
      <c r="AO23" s="108"/>
      <c r="AP23" s="108"/>
      <c r="AQ23" s="108"/>
      <c r="AR23" s="108"/>
      <c r="AS23" s="108"/>
      <c r="AT23" s="157"/>
      <c r="AU23" s="108"/>
      <c r="AV23" s="108"/>
      <c r="AW23" s="108"/>
      <c r="AX23" s="2"/>
      <c r="AY23" s="2"/>
      <c r="AZ23" s="2"/>
      <c r="BA23" s="2"/>
      <c r="BB23" s="2"/>
      <c r="BC23" s="2"/>
      <c r="BD23" s="2"/>
      <c r="BE23" s="2"/>
      <c r="BF23" s="2"/>
    </row>
    <row r="24" ht="12.75" customHeight="1">
      <c r="A24" s="163" t="s">
        <v>84</v>
      </c>
      <c r="B24" s="164" t="s">
        <v>86</v>
      </c>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2"/>
      <c r="AL24" s="108"/>
      <c r="AM24" s="108"/>
      <c r="AN24" s="108"/>
      <c r="AO24" s="108"/>
      <c r="AP24" s="108"/>
      <c r="AQ24" s="108"/>
      <c r="AR24" s="108"/>
      <c r="AS24" s="108"/>
      <c r="AT24" s="157"/>
      <c r="AU24" s="108"/>
      <c r="AV24" s="108"/>
      <c r="AW24" s="108"/>
      <c r="AX24" s="2"/>
      <c r="AY24" s="2"/>
      <c r="AZ24" s="2"/>
      <c r="BA24" s="2"/>
      <c r="BB24" s="2"/>
      <c r="BC24" s="2"/>
      <c r="BD24" s="2"/>
      <c r="BE24" s="2"/>
      <c r="BF24" s="2"/>
    </row>
    <row r="25" ht="12.75" customHeight="1">
      <c r="A25" s="165" t="s">
        <v>87</v>
      </c>
      <c r="B25" s="164" t="s">
        <v>88</v>
      </c>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2"/>
      <c r="AL25" s="108"/>
      <c r="AM25" s="108"/>
      <c r="AN25" s="108"/>
      <c r="AO25" s="108"/>
      <c r="AP25" s="108"/>
      <c r="AQ25" s="108"/>
      <c r="AR25" s="108"/>
      <c r="AS25" s="108"/>
      <c r="AT25" s="157"/>
      <c r="AU25" s="108"/>
      <c r="AV25" s="108"/>
      <c r="AW25" s="108"/>
      <c r="AX25" s="2"/>
      <c r="AY25" s="2"/>
      <c r="AZ25" s="2"/>
      <c r="BA25" s="2"/>
      <c r="BB25" s="2"/>
      <c r="BC25" s="2"/>
      <c r="BD25" s="2"/>
      <c r="BE25" s="2"/>
      <c r="BF25" s="2"/>
    </row>
    <row r="26" ht="12.75" customHeight="1">
      <c r="A26" s="165" t="s">
        <v>89</v>
      </c>
      <c r="B26" s="164" t="s">
        <v>90</v>
      </c>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2"/>
      <c r="AL26" s="108"/>
      <c r="AM26" s="108"/>
      <c r="AN26" s="108"/>
      <c r="AO26" s="108"/>
      <c r="AP26" s="108"/>
      <c r="AQ26" s="108"/>
      <c r="AR26" s="108"/>
      <c r="AS26" s="108"/>
      <c r="AT26" s="157"/>
      <c r="AU26" s="108"/>
      <c r="AV26" s="108"/>
      <c r="AW26" s="108"/>
      <c r="AX26" s="2"/>
      <c r="AY26" s="2"/>
      <c r="AZ26" s="2"/>
      <c r="BA26" s="2"/>
      <c r="BB26" s="2"/>
      <c r="BC26" s="2"/>
      <c r="BD26" s="2"/>
      <c r="BE26" s="2"/>
      <c r="BF26" s="2"/>
    </row>
    <row r="27" ht="20.25" customHeight="1">
      <c r="A27" s="166" t="s">
        <v>91</v>
      </c>
      <c r="B27" s="167" t="s">
        <v>92</v>
      </c>
      <c r="AK27" s="2"/>
      <c r="AL27" s="108"/>
      <c r="AM27" s="108"/>
      <c r="AN27" s="108"/>
      <c r="AO27" s="108"/>
      <c r="AP27" s="108"/>
      <c r="AQ27" s="108"/>
      <c r="AR27" s="108"/>
      <c r="AS27" s="108"/>
      <c r="AT27" s="157"/>
      <c r="AU27" s="108"/>
      <c r="AV27" s="108"/>
      <c r="AW27" s="108"/>
      <c r="AX27" s="2"/>
      <c r="AY27" s="2"/>
      <c r="AZ27" s="2"/>
      <c r="BA27" s="2"/>
      <c r="BB27" s="2"/>
      <c r="BC27" s="2"/>
      <c r="BD27" s="2"/>
      <c r="BE27" s="2"/>
      <c r="BF27" s="2"/>
    </row>
    <row r="28" ht="12.75" customHeight="1">
      <c r="A28" s="165" t="s">
        <v>93</v>
      </c>
      <c r="B28" s="164" t="s">
        <v>94</v>
      </c>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2"/>
      <c r="AL28" s="108"/>
      <c r="AM28" s="108"/>
      <c r="AN28" s="108"/>
      <c r="AO28" s="108"/>
      <c r="AP28" s="108"/>
      <c r="AQ28" s="108"/>
      <c r="AR28" s="108"/>
      <c r="AS28" s="108"/>
      <c r="AT28" s="157"/>
      <c r="AU28" s="108"/>
      <c r="AV28" s="108"/>
      <c r="AW28" s="108"/>
      <c r="AX28" s="2"/>
      <c r="AY28" s="2"/>
      <c r="AZ28" s="2"/>
      <c r="BA28" s="2"/>
      <c r="BB28" s="2"/>
      <c r="BC28" s="2"/>
      <c r="BD28" s="2"/>
      <c r="BE28" s="2"/>
      <c r="BF28" s="2"/>
    </row>
    <row r="29" ht="5.25" customHeight="1">
      <c r="A29" s="2"/>
      <c r="B29" s="16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2"/>
      <c r="AL29" s="108"/>
      <c r="AM29" s="108"/>
      <c r="AN29" s="108"/>
      <c r="AO29" s="108"/>
      <c r="AP29" s="108"/>
      <c r="AQ29" s="108"/>
      <c r="AR29" s="108"/>
      <c r="AS29" s="108"/>
      <c r="AT29" s="157"/>
      <c r="AU29" s="108"/>
      <c r="AV29" s="108"/>
      <c r="AW29" s="108"/>
      <c r="AX29" s="2"/>
      <c r="AY29" s="2"/>
      <c r="AZ29" s="2"/>
      <c r="BA29" s="2"/>
      <c r="BB29" s="2"/>
      <c r="BC29" s="2"/>
      <c r="BD29" s="2"/>
      <c r="BE29" s="2"/>
      <c r="BF29" s="2"/>
    </row>
    <row r="30" ht="18.75" customHeight="1">
      <c r="A30" s="169" t="s">
        <v>95</v>
      </c>
      <c r="B30" s="16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2"/>
      <c r="AL30" s="108"/>
      <c r="AM30" s="108"/>
      <c r="AN30" s="108"/>
      <c r="AO30" s="108"/>
      <c r="AP30" s="108"/>
      <c r="AQ30" s="108"/>
      <c r="AR30" s="108"/>
      <c r="AS30" s="108"/>
      <c r="AT30" s="157"/>
      <c r="AU30" s="108"/>
      <c r="AV30" s="108"/>
      <c r="AW30" s="108"/>
      <c r="AX30" s="2"/>
      <c r="AY30" s="2"/>
      <c r="AZ30" s="2"/>
      <c r="BA30" s="2"/>
      <c r="BB30" s="2"/>
      <c r="BC30" s="2"/>
      <c r="BD30" s="2"/>
      <c r="BE30" s="2"/>
      <c r="BF30" s="2"/>
    </row>
    <row r="31" ht="18.75" customHeight="1">
      <c r="A31" s="170" t="s">
        <v>96</v>
      </c>
      <c r="B31" s="19"/>
      <c r="C31" s="19"/>
      <c r="D31" s="19"/>
      <c r="E31" s="19"/>
      <c r="F31" s="19"/>
      <c r="G31" s="19"/>
      <c r="H31" s="19"/>
      <c r="I31" s="19"/>
      <c r="J31" s="19"/>
      <c r="K31" s="19"/>
      <c r="L31" s="19"/>
      <c r="M31" s="19"/>
      <c r="N31" s="19"/>
      <c r="O31" s="19"/>
      <c r="P31" s="19"/>
      <c r="Q31" s="19"/>
      <c r="R31" s="19"/>
      <c r="S31" s="19"/>
      <c r="T31" s="19"/>
      <c r="U31" s="19"/>
      <c r="V31" s="41"/>
      <c r="W31" s="5"/>
      <c r="X31" s="5"/>
      <c r="Y31" s="5"/>
      <c r="Z31" s="5"/>
      <c r="AA31" s="5"/>
      <c r="AB31" s="5"/>
      <c r="AC31" s="5"/>
      <c r="AD31" s="5"/>
      <c r="AE31" s="5"/>
      <c r="AF31" s="5"/>
      <c r="AG31" s="5"/>
      <c r="AH31" s="5"/>
      <c r="AI31" s="5"/>
      <c r="AJ31" s="5"/>
      <c r="AK31" s="2"/>
      <c r="AL31" s="108"/>
      <c r="AM31" s="108"/>
      <c r="AN31" s="108"/>
      <c r="AO31" s="108"/>
      <c r="AP31" s="108"/>
      <c r="AQ31" s="108"/>
      <c r="AR31" s="108"/>
      <c r="AS31" s="108"/>
      <c r="AT31" s="157"/>
      <c r="AU31" s="108"/>
      <c r="AV31" s="108"/>
      <c r="AW31" s="108"/>
      <c r="AX31" s="2"/>
      <c r="AY31" s="2"/>
      <c r="AZ31" s="2"/>
      <c r="BA31" s="2"/>
      <c r="BB31" s="2"/>
      <c r="BC31" s="2"/>
      <c r="BD31" s="2"/>
      <c r="BE31" s="2"/>
      <c r="BF31" s="2"/>
    </row>
    <row r="32" ht="26.25" customHeight="1">
      <c r="A32" s="171" t="s">
        <v>97</v>
      </c>
      <c r="B32" s="172" t="s">
        <v>98</v>
      </c>
      <c r="C32" s="19"/>
      <c r="D32" s="173">
        <f>IF(V4=0,"",V4)</f>
        <v>5</v>
      </c>
      <c r="E32" s="19"/>
      <c r="F32" s="174" t="s">
        <v>99</v>
      </c>
      <c r="G32" s="175"/>
      <c r="H32" s="175"/>
      <c r="I32" s="175"/>
      <c r="J32" s="175"/>
      <c r="K32" s="175"/>
      <c r="L32" s="175"/>
      <c r="M32" s="175"/>
      <c r="N32" s="175"/>
      <c r="O32" s="176"/>
      <c r="P32" s="177">
        <f t="shared" ref="P32:P33" si="1">SUM(P37,W37,AD37)</f>
        <v>0</v>
      </c>
      <c r="Q32" s="19"/>
      <c r="R32" s="19"/>
      <c r="S32" s="19"/>
      <c r="T32" s="19"/>
      <c r="U32" s="178"/>
      <c r="V32" s="179" t="s">
        <v>100</v>
      </c>
      <c r="W32" s="5"/>
      <c r="X32" s="5"/>
      <c r="Y32" s="5"/>
      <c r="Z32" s="5"/>
      <c r="AA32" s="5"/>
      <c r="AB32" s="5"/>
      <c r="AC32" s="5"/>
      <c r="AD32" s="5"/>
      <c r="AE32" s="5"/>
      <c r="AF32" s="5"/>
      <c r="AG32" s="5"/>
      <c r="AH32" s="5"/>
      <c r="AI32" s="5"/>
      <c r="AJ32" s="5"/>
      <c r="AK32" s="2"/>
      <c r="AL32" s="108"/>
      <c r="AM32" s="108"/>
      <c r="AN32" s="108"/>
      <c r="AO32" s="108"/>
      <c r="AP32" s="108"/>
      <c r="AQ32" s="108"/>
      <c r="AR32" s="108"/>
      <c r="AS32" s="108"/>
      <c r="AT32" s="157"/>
      <c r="AU32" s="108"/>
      <c r="AV32" s="108"/>
      <c r="AW32" s="108"/>
      <c r="AX32" s="2"/>
      <c r="AY32" s="2"/>
      <c r="AZ32" s="2"/>
      <c r="BA32" s="2"/>
      <c r="BB32" s="2"/>
      <c r="BC32" s="2"/>
      <c r="BD32" s="2"/>
      <c r="BE32" s="2"/>
      <c r="BF32" s="2"/>
    </row>
    <row r="33" ht="30.0" customHeight="1">
      <c r="A33" s="171" t="s">
        <v>101</v>
      </c>
      <c r="B33" s="180" t="s">
        <v>102</v>
      </c>
      <c r="C33" s="19"/>
      <c r="D33" s="19"/>
      <c r="E33" s="19"/>
      <c r="F33" s="19"/>
      <c r="G33" s="19"/>
      <c r="H33" s="19"/>
      <c r="I33" s="19"/>
      <c r="J33" s="19"/>
      <c r="K33" s="19"/>
      <c r="L33" s="19"/>
      <c r="M33" s="19"/>
      <c r="N33" s="19"/>
      <c r="O33" s="41"/>
      <c r="P33" s="177">
        <f t="shared" si="1"/>
        <v>57240000</v>
      </c>
      <c r="Q33" s="19"/>
      <c r="R33" s="19"/>
      <c r="S33" s="19"/>
      <c r="T33" s="19"/>
      <c r="U33" s="178"/>
      <c r="V33" s="181" t="s">
        <v>100</v>
      </c>
      <c r="W33" s="5"/>
      <c r="X33" s="5"/>
      <c r="Y33" s="5"/>
      <c r="Z33" s="5"/>
      <c r="AA33" s="5"/>
      <c r="AB33" s="5"/>
      <c r="AC33" s="5"/>
      <c r="AD33" s="5"/>
      <c r="AE33" s="5"/>
      <c r="AF33" s="5"/>
      <c r="AG33" s="5"/>
      <c r="AH33" s="5"/>
      <c r="AI33" s="5"/>
      <c r="AJ33" s="5"/>
      <c r="AK33" s="2"/>
      <c r="AL33" s="108"/>
      <c r="AM33" s="108"/>
      <c r="AN33" s="108"/>
      <c r="AO33" s="108"/>
      <c r="AP33" s="108"/>
      <c r="AQ33" s="108"/>
      <c r="AR33" s="108"/>
      <c r="AS33" s="108"/>
      <c r="AT33" s="157"/>
      <c r="AU33" s="108"/>
      <c r="AV33" s="108"/>
      <c r="AW33" s="108"/>
      <c r="AX33" s="2"/>
      <c r="AY33" s="2"/>
      <c r="AZ33" s="2"/>
      <c r="BA33" s="2"/>
      <c r="BB33" s="2"/>
      <c r="BC33" s="2"/>
      <c r="BD33" s="2"/>
      <c r="BE33" s="2"/>
      <c r="BF33" s="2"/>
    </row>
    <row r="34" ht="10.5" customHeight="1">
      <c r="A34" s="5"/>
      <c r="B34" s="168"/>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2"/>
      <c r="AL34" s="108"/>
      <c r="AM34" s="108"/>
      <c r="AN34" s="108"/>
      <c r="AO34" s="108"/>
      <c r="AP34" s="108"/>
      <c r="AQ34" s="108"/>
      <c r="AR34" s="108"/>
      <c r="AS34" s="108"/>
      <c r="AT34" s="157"/>
      <c r="AU34" s="108"/>
      <c r="AV34" s="108"/>
      <c r="AW34" s="108"/>
      <c r="AX34" s="2"/>
      <c r="AY34" s="2"/>
      <c r="AZ34" s="2"/>
      <c r="BA34" s="2"/>
      <c r="BB34" s="2"/>
      <c r="BC34" s="2"/>
      <c r="BD34" s="2"/>
      <c r="BE34" s="2"/>
      <c r="BF34" s="2"/>
    </row>
    <row r="35" ht="20.25" customHeight="1">
      <c r="A35" s="169" t="s">
        <v>103</v>
      </c>
      <c r="B35" s="168"/>
      <c r="C35" s="5"/>
      <c r="D35" s="5"/>
      <c r="E35" s="5"/>
      <c r="F35" s="5"/>
      <c r="G35" s="5"/>
      <c r="H35" s="5"/>
      <c r="I35" s="5"/>
      <c r="J35" s="5"/>
      <c r="K35" s="5"/>
      <c r="L35" s="5"/>
      <c r="M35" s="5"/>
      <c r="N35" s="5"/>
      <c r="O35" s="5"/>
      <c r="P35" s="5"/>
      <c r="Q35" s="5"/>
      <c r="R35" s="5"/>
      <c r="S35" s="5"/>
      <c r="T35" s="5"/>
      <c r="U35" s="5"/>
      <c r="V35" s="182" t="s">
        <v>104</v>
      </c>
      <c r="W35" s="183"/>
      <c r="X35" s="183"/>
      <c r="Y35" s="183"/>
      <c r="Z35" s="184"/>
      <c r="AA35" s="184"/>
      <c r="AB35" s="185"/>
      <c r="AC35" s="182" t="s">
        <v>105</v>
      </c>
      <c r="AD35" s="183"/>
      <c r="AE35" s="183"/>
      <c r="AF35" s="183"/>
      <c r="AG35" s="183"/>
      <c r="AH35" s="183"/>
      <c r="AI35" s="184"/>
      <c r="AJ35" s="182" t="s">
        <v>106</v>
      </c>
      <c r="AK35" s="2"/>
      <c r="AL35" s="108"/>
      <c r="AM35" s="108"/>
      <c r="AN35" s="108"/>
      <c r="AO35" s="108"/>
      <c r="AP35" s="108"/>
      <c r="AQ35" s="108"/>
      <c r="AR35" s="108"/>
      <c r="AS35" s="108"/>
      <c r="AT35" s="157"/>
      <c r="AU35" s="108"/>
      <c r="AV35" s="108"/>
      <c r="AW35" s="108"/>
      <c r="AX35" s="2"/>
      <c r="AY35" s="2"/>
      <c r="AZ35" s="2"/>
      <c r="BA35" s="2"/>
      <c r="BB35" s="2"/>
      <c r="BC35" s="2"/>
      <c r="BD35" s="2"/>
      <c r="BE35" s="2"/>
      <c r="BF35" s="2"/>
    </row>
    <row r="36" ht="18.75" customHeight="1">
      <c r="A36" s="186"/>
      <c r="B36" s="19"/>
      <c r="C36" s="19"/>
      <c r="D36" s="19"/>
      <c r="E36" s="19"/>
      <c r="F36" s="19"/>
      <c r="G36" s="19"/>
      <c r="H36" s="19"/>
      <c r="I36" s="19"/>
      <c r="J36" s="19"/>
      <c r="K36" s="19"/>
      <c r="L36" s="19"/>
      <c r="M36" s="19"/>
      <c r="N36" s="19"/>
      <c r="O36" s="41"/>
      <c r="P36" s="187" t="s">
        <v>107</v>
      </c>
      <c r="Q36" s="19"/>
      <c r="R36" s="19"/>
      <c r="S36" s="19"/>
      <c r="T36" s="19"/>
      <c r="U36" s="35"/>
      <c r="V36" s="188" t="str">
        <f>IF(B19="○", IF(P37="","",IF(P38="","",IF(P38&gt;P37,"○","☓"))),"")</f>
        <v/>
      </c>
      <c r="W36" s="189" t="s">
        <v>108</v>
      </c>
      <c r="X36" s="19"/>
      <c r="Y36" s="19"/>
      <c r="Z36" s="19"/>
      <c r="AA36" s="19"/>
      <c r="AB36" s="35"/>
      <c r="AC36" s="188" t="str">
        <f>IF(M19="○", IF(W37="","",IF(W38="","",IF(W38&gt;W37,"○","☓"))),"")</f>
        <v/>
      </c>
      <c r="AD36" s="189" t="s">
        <v>109</v>
      </c>
      <c r="AE36" s="19"/>
      <c r="AF36" s="19"/>
      <c r="AG36" s="19"/>
      <c r="AH36" s="19"/>
      <c r="AI36" s="35"/>
      <c r="AJ36" s="188" t="str">
        <f>IF(X19="○", IF(AD37="","",IF(AD38="","",IF(AD38&gt;AD37,"○","☓"))),"")</f>
        <v/>
      </c>
      <c r="AK36" s="2"/>
      <c r="AL36" s="190" t="s">
        <v>110</v>
      </c>
      <c r="AM36" s="13"/>
      <c r="AN36" s="13"/>
      <c r="AO36" s="13"/>
      <c r="AP36" s="13"/>
      <c r="AQ36" s="13"/>
      <c r="AR36" s="13"/>
      <c r="AS36" s="13"/>
      <c r="AT36" s="13"/>
      <c r="AU36" s="13"/>
      <c r="AV36" s="14"/>
      <c r="AW36" s="108"/>
      <c r="AX36" s="2"/>
      <c r="AY36" s="2"/>
      <c r="AZ36" s="2"/>
      <c r="BA36" s="2"/>
      <c r="BB36" s="2"/>
      <c r="BC36" s="2"/>
      <c r="BD36" s="2"/>
      <c r="BE36" s="2"/>
      <c r="BF36" s="2"/>
    </row>
    <row r="37" ht="26.25" customHeight="1">
      <c r="A37" s="171" t="s">
        <v>97</v>
      </c>
      <c r="B37" s="172" t="s">
        <v>98</v>
      </c>
      <c r="C37" s="19"/>
      <c r="D37" s="173">
        <f>IF(V4=0,"",V4)</f>
        <v>5</v>
      </c>
      <c r="E37" s="19"/>
      <c r="F37" s="174" t="s">
        <v>99</v>
      </c>
      <c r="G37" s="175"/>
      <c r="H37" s="175"/>
      <c r="I37" s="175"/>
      <c r="J37" s="175"/>
      <c r="K37" s="175"/>
      <c r="L37" s="175"/>
      <c r="M37" s="175"/>
      <c r="N37" s="175"/>
      <c r="O37" s="176"/>
      <c r="P37" s="191" t="str">
        <f>IF('別紙様式2-2 個表_処遇'!O5="","",'別紙様式2-2 個表_処遇'!O5)</f>
        <v/>
      </c>
      <c r="Q37" s="55"/>
      <c r="R37" s="55"/>
      <c r="S37" s="55"/>
      <c r="T37" s="55"/>
      <c r="U37" s="55"/>
      <c r="V37" s="192" t="s">
        <v>100</v>
      </c>
      <c r="W37" s="193" t="str">
        <f>IF('別紙様式2-3 個表_特定'!O5="","",'別紙様式2-3 個表_特定'!O5)</f>
        <v/>
      </c>
      <c r="X37" s="55"/>
      <c r="Y37" s="55"/>
      <c r="Z37" s="55"/>
      <c r="AA37" s="55"/>
      <c r="AB37" s="55"/>
      <c r="AC37" s="192" t="s">
        <v>100</v>
      </c>
      <c r="AD37" s="193" t="str">
        <f>IF('別紙様式2-4 個表_ベースアップ'!O5="","",'別紙様式2-4 個表_ベースアップ'!O5)</f>
        <v/>
      </c>
      <c r="AE37" s="55"/>
      <c r="AF37" s="55"/>
      <c r="AG37" s="55"/>
      <c r="AH37" s="55"/>
      <c r="AI37" s="55"/>
      <c r="AJ37" s="194" t="s">
        <v>100</v>
      </c>
      <c r="AK37" s="2"/>
      <c r="AL37" s="122"/>
      <c r="AM37" s="108"/>
      <c r="AN37" s="108"/>
      <c r="AO37" s="108"/>
      <c r="AP37" s="108"/>
      <c r="AQ37" s="108"/>
      <c r="AR37" s="108"/>
      <c r="AS37" s="108"/>
      <c r="AT37" s="108"/>
      <c r="AU37" s="108"/>
      <c r="AV37" s="108"/>
      <c r="AW37" s="108"/>
      <c r="AX37" s="2"/>
      <c r="AY37" s="2"/>
      <c r="AZ37" s="2"/>
      <c r="BA37" s="2"/>
      <c r="BB37" s="2"/>
      <c r="BC37" s="2"/>
      <c r="BD37" s="2"/>
      <c r="BE37" s="2"/>
      <c r="BF37" s="2"/>
    </row>
    <row r="38" ht="30.0" customHeight="1">
      <c r="A38" s="171" t="s">
        <v>101</v>
      </c>
      <c r="B38" s="180" t="s">
        <v>111</v>
      </c>
      <c r="C38" s="19"/>
      <c r="D38" s="19"/>
      <c r="E38" s="19"/>
      <c r="F38" s="19"/>
      <c r="G38" s="19"/>
      <c r="H38" s="19"/>
      <c r="I38" s="19"/>
      <c r="J38" s="19"/>
      <c r="K38" s="19"/>
      <c r="L38" s="19"/>
      <c r="M38" s="19"/>
      <c r="N38" s="19"/>
      <c r="O38" s="19"/>
      <c r="P38" s="195">
        <v>3.78E7</v>
      </c>
      <c r="Q38" s="13"/>
      <c r="R38" s="13"/>
      <c r="S38" s="13"/>
      <c r="T38" s="13"/>
      <c r="U38" s="14"/>
      <c r="V38" s="175" t="s">
        <v>100</v>
      </c>
      <c r="W38" s="196">
        <v>1.08E7</v>
      </c>
      <c r="X38" s="13"/>
      <c r="Y38" s="13"/>
      <c r="Z38" s="13"/>
      <c r="AA38" s="13"/>
      <c r="AB38" s="14"/>
      <c r="AC38" s="175" t="s">
        <v>100</v>
      </c>
      <c r="AD38" s="197">
        <f>S139+S142</f>
        <v>8640000</v>
      </c>
      <c r="AE38" s="19"/>
      <c r="AF38" s="19"/>
      <c r="AG38" s="19"/>
      <c r="AH38" s="19"/>
      <c r="AI38" s="178"/>
      <c r="AJ38" s="176" t="s">
        <v>100</v>
      </c>
      <c r="AK38" s="2"/>
      <c r="AL38" s="108"/>
      <c r="AM38" s="108"/>
      <c r="AN38" s="108"/>
      <c r="AO38" s="108"/>
      <c r="AP38" s="108"/>
      <c r="AQ38" s="108"/>
      <c r="AR38" s="108"/>
      <c r="AS38" s="108"/>
      <c r="AT38" s="108"/>
      <c r="AU38" s="108"/>
      <c r="AV38" s="108"/>
      <c r="AW38" s="108"/>
      <c r="AX38" s="2"/>
      <c r="AY38" s="2"/>
      <c r="AZ38" s="2"/>
      <c r="BA38" s="2"/>
      <c r="BB38" s="2"/>
      <c r="BC38" s="2"/>
      <c r="BD38" s="2"/>
      <c r="BE38" s="2"/>
      <c r="BF38" s="2"/>
    </row>
    <row r="39" ht="6.75" customHeight="1">
      <c r="A39" s="198"/>
      <c r="B39" s="198"/>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2"/>
      <c r="AL39" s="108"/>
      <c r="AM39" s="108"/>
      <c r="AN39" s="108"/>
      <c r="AO39" s="108"/>
      <c r="AP39" s="108"/>
      <c r="AQ39" s="108"/>
      <c r="AR39" s="108"/>
      <c r="AS39" s="108"/>
      <c r="AT39" s="108"/>
      <c r="AU39" s="108"/>
      <c r="AV39" s="108"/>
      <c r="AW39" s="108"/>
      <c r="AX39" s="2"/>
      <c r="AY39" s="2"/>
      <c r="AZ39" s="2"/>
      <c r="BA39" s="2"/>
      <c r="BB39" s="2"/>
      <c r="BC39" s="2"/>
      <c r="BD39" s="2"/>
      <c r="BE39" s="2"/>
      <c r="BF39" s="2"/>
    </row>
    <row r="40" ht="13.5" customHeight="1">
      <c r="A40" s="199" t="s">
        <v>112</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108"/>
      <c r="AM40" s="108"/>
      <c r="AN40" s="108"/>
      <c r="AO40" s="108"/>
      <c r="AP40" s="108"/>
      <c r="AQ40" s="108"/>
      <c r="AR40" s="108"/>
      <c r="AS40" s="108"/>
      <c r="AT40" s="108"/>
      <c r="AU40" s="108"/>
      <c r="AV40" s="108"/>
      <c r="AW40" s="108"/>
      <c r="AX40" s="2"/>
      <c r="AY40" s="2"/>
      <c r="AZ40" s="2"/>
      <c r="BA40" s="2"/>
      <c r="BB40" s="2"/>
      <c r="BC40" s="2"/>
      <c r="BD40" s="2"/>
      <c r="BE40" s="2"/>
      <c r="BF40" s="2"/>
    </row>
    <row r="41" ht="12.75" customHeight="1">
      <c r="A41" s="165" t="s">
        <v>84</v>
      </c>
      <c r="B41" s="199" t="s">
        <v>113</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108"/>
      <c r="AM41" s="108"/>
      <c r="AN41" s="108"/>
      <c r="AO41" s="108"/>
      <c r="AP41" s="108"/>
      <c r="AQ41" s="108"/>
      <c r="AR41" s="108"/>
      <c r="AS41" s="108"/>
      <c r="AT41" s="108"/>
      <c r="AU41" s="108"/>
      <c r="AV41" s="108"/>
      <c r="AW41" s="108"/>
      <c r="AX41" s="2"/>
      <c r="AY41" s="2"/>
      <c r="AZ41" s="2"/>
      <c r="BA41" s="2"/>
      <c r="BB41" s="2"/>
      <c r="BC41" s="2"/>
      <c r="BD41" s="2"/>
      <c r="BE41" s="2"/>
      <c r="BF41" s="2"/>
    </row>
    <row r="42" ht="12.75" customHeight="1">
      <c r="A42" s="165" t="s">
        <v>84</v>
      </c>
      <c r="B42" s="199" t="s">
        <v>114</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108"/>
      <c r="AM42" s="108"/>
      <c r="AN42" s="108"/>
      <c r="AO42" s="108"/>
      <c r="AP42" s="108"/>
      <c r="AQ42" s="108"/>
      <c r="AR42" s="108"/>
      <c r="AS42" s="108"/>
      <c r="AT42" s="108"/>
      <c r="AU42" s="108"/>
      <c r="AV42" s="108"/>
      <c r="AW42" s="108"/>
      <c r="AX42" s="2"/>
      <c r="AY42" s="2"/>
      <c r="AZ42" s="2"/>
      <c r="BA42" s="2"/>
      <c r="BB42" s="2"/>
      <c r="BC42" s="2"/>
      <c r="BD42" s="2"/>
      <c r="BE42" s="2"/>
      <c r="BF42" s="2"/>
    </row>
    <row r="43" ht="12.75" customHeight="1">
      <c r="A43" s="165" t="s">
        <v>84</v>
      </c>
      <c r="B43" s="199" t="s">
        <v>115</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108"/>
      <c r="AM43" s="108"/>
      <c r="AN43" s="108"/>
      <c r="AO43" s="108"/>
      <c r="AP43" s="108"/>
      <c r="AQ43" s="108"/>
      <c r="AR43" s="108"/>
      <c r="AS43" s="108"/>
      <c r="AT43" s="108"/>
      <c r="AU43" s="108"/>
      <c r="AV43" s="108"/>
      <c r="AW43" s="108"/>
      <c r="AX43" s="2"/>
      <c r="AY43" s="2"/>
      <c r="AZ43" s="2"/>
      <c r="BA43" s="2"/>
      <c r="BB43" s="2"/>
      <c r="BC43" s="2"/>
      <c r="BD43" s="2"/>
      <c r="BE43" s="2"/>
      <c r="BF43" s="2"/>
    </row>
    <row r="44" ht="12.75" customHeight="1">
      <c r="A44" s="165" t="s">
        <v>84</v>
      </c>
      <c r="B44" s="199" t="s">
        <v>116</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108"/>
      <c r="AM44" s="108"/>
      <c r="AN44" s="108"/>
      <c r="AO44" s="108"/>
      <c r="AP44" s="108"/>
      <c r="AQ44" s="108"/>
      <c r="AR44" s="108"/>
      <c r="AS44" s="108"/>
      <c r="AT44" s="108"/>
      <c r="AU44" s="108"/>
      <c r="AV44" s="108"/>
      <c r="AW44" s="108"/>
      <c r="AX44" s="2"/>
      <c r="AY44" s="2"/>
      <c r="AZ44" s="2"/>
      <c r="BA44" s="2"/>
      <c r="BB44" s="2"/>
      <c r="BC44" s="2"/>
      <c r="BD44" s="2"/>
      <c r="BE44" s="2"/>
      <c r="BF44" s="2"/>
    </row>
    <row r="45" ht="9.0" customHeight="1">
      <c r="A45" s="200"/>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
      <c r="AL45" s="108"/>
      <c r="AM45" s="108"/>
      <c r="AN45" s="108"/>
      <c r="AO45" s="108"/>
      <c r="AP45" s="108"/>
      <c r="AQ45" s="108"/>
      <c r="AR45" s="108"/>
      <c r="AS45" s="108"/>
      <c r="AT45" s="108"/>
      <c r="AU45" s="108"/>
      <c r="AV45" s="108"/>
      <c r="AW45" s="108"/>
      <c r="AX45" s="2"/>
      <c r="AY45" s="2"/>
      <c r="AZ45" s="2"/>
      <c r="BA45" s="2"/>
      <c r="BB45" s="2"/>
      <c r="BC45" s="2"/>
      <c r="BD45" s="2"/>
      <c r="BE45" s="2"/>
      <c r="BF45" s="2"/>
    </row>
    <row r="46" ht="18.0" customHeight="1">
      <c r="A46" s="169" t="s">
        <v>117</v>
      </c>
      <c r="B46" s="16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2"/>
      <c r="AL46" s="108"/>
      <c r="AM46" s="108"/>
      <c r="AN46" s="108"/>
      <c r="AO46" s="108"/>
      <c r="AP46" s="108"/>
      <c r="AQ46" s="108"/>
      <c r="AR46" s="108"/>
      <c r="AS46" s="108"/>
      <c r="AT46" s="157"/>
      <c r="AU46" s="108"/>
      <c r="AV46" s="108"/>
      <c r="AW46" s="108"/>
      <c r="AX46" s="2"/>
      <c r="AY46" s="2"/>
      <c r="AZ46" s="2"/>
      <c r="BA46" s="2"/>
      <c r="BB46" s="2"/>
      <c r="BC46" s="2"/>
      <c r="BD46" s="2"/>
      <c r="BE46" s="2"/>
      <c r="BF46" s="2"/>
    </row>
    <row r="47" ht="14.25" customHeight="1">
      <c r="A47" s="165" t="s">
        <v>84</v>
      </c>
      <c r="B47" s="199" t="s">
        <v>118</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02"/>
      <c r="AM47" s="202"/>
      <c r="AN47" s="202"/>
      <c r="AO47" s="202"/>
      <c r="AP47" s="202"/>
      <c r="AQ47" s="202"/>
      <c r="AR47" s="202"/>
      <c r="AS47" s="202"/>
      <c r="AT47" s="202"/>
      <c r="AU47" s="202"/>
      <c r="AV47" s="202"/>
      <c r="AW47" s="202"/>
      <c r="AX47" s="203"/>
      <c r="AY47" s="203"/>
      <c r="AZ47" s="203"/>
      <c r="BA47" s="203"/>
      <c r="BB47" s="203"/>
      <c r="BC47" s="203"/>
      <c r="BD47" s="203"/>
      <c r="BE47" s="203"/>
      <c r="BF47" s="203"/>
    </row>
    <row r="48" ht="27.0" customHeight="1">
      <c r="A48" s="204" t="b">
        <f>TRUE()</f>
        <v>1</v>
      </c>
      <c r="B48" s="14"/>
      <c r="C48" s="205" t="s">
        <v>119</v>
      </c>
      <c r="D48" s="19"/>
      <c r="E48" s="19"/>
      <c r="F48" s="19"/>
      <c r="G48" s="19"/>
      <c r="H48" s="19"/>
      <c r="I48" s="19"/>
      <c r="J48" s="19"/>
      <c r="K48" s="19"/>
      <c r="L48" s="19"/>
      <c r="M48" s="19"/>
      <c r="N48" s="19"/>
      <c r="O48" s="19"/>
      <c r="P48" s="19"/>
      <c r="Q48" s="19"/>
      <c r="R48" s="19"/>
      <c r="S48" s="19"/>
      <c r="T48" s="19"/>
      <c r="U48" s="19"/>
      <c r="V48" s="41"/>
      <c r="W48" s="5" t="s">
        <v>120</v>
      </c>
      <c r="X48" s="188" t="str">
        <f>IF(A48="","",IF(A48=1,"○","×"))</f>
        <v>×</v>
      </c>
      <c r="Y48" s="206" t="s">
        <v>121</v>
      </c>
      <c r="Z48" s="5"/>
      <c r="AA48" s="5"/>
      <c r="AB48" s="5"/>
      <c r="AC48" s="5"/>
      <c r="AD48" s="5"/>
      <c r="AE48" s="5"/>
      <c r="AF48" s="5"/>
      <c r="AG48" s="5"/>
      <c r="AH48" s="5"/>
      <c r="AI48" s="5"/>
      <c r="AJ48" s="5"/>
      <c r="AK48" s="2"/>
      <c r="AL48" s="190" t="s">
        <v>122</v>
      </c>
      <c r="AM48" s="13"/>
      <c r="AN48" s="13"/>
      <c r="AO48" s="13"/>
      <c r="AP48" s="13"/>
      <c r="AQ48" s="13"/>
      <c r="AR48" s="13"/>
      <c r="AS48" s="13"/>
      <c r="AT48" s="13"/>
      <c r="AU48" s="13"/>
      <c r="AV48" s="14"/>
      <c r="AW48" s="108"/>
      <c r="AX48" s="2"/>
      <c r="AY48" s="2"/>
      <c r="AZ48" s="2"/>
      <c r="BA48" s="2"/>
      <c r="BB48" s="2"/>
      <c r="BC48" s="2"/>
      <c r="BD48" s="2"/>
      <c r="BE48" s="2"/>
      <c r="BF48" s="2"/>
    </row>
    <row r="49" ht="3.7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2"/>
      <c r="AL49" s="207"/>
      <c r="AM49" s="207"/>
      <c r="AN49" s="207"/>
      <c r="AO49" s="207"/>
      <c r="AP49" s="207"/>
      <c r="AQ49" s="207"/>
      <c r="AR49" s="207"/>
      <c r="AS49" s="207"/>
      <c r="AT49" s="207"/>
      <c r="AU49" s="207"/>
      <c r="AV49" s="207"/>
      <c r="AW49" s="108"/>
      <c r="AX49" s="2"/>
      <c r="AY49" s="2"/>
      <c r="AZ49" s="2"/>
      <c r="BA49" s="2"/>
      <c r="BB49" s="2"/>
      <c r="BC49" s="2"/>
      <c r="BD49" s="2"/>
      <c r="BE49" s="2"/>
      <c r="BF49" s="2"/>
    </row>
    <row r="50" ht="69.75" customHeight="1">
      <c r="A50" s="208" t="s">
        <v>123</v>
      </c>
      <c r="AK50" s="2"/>
      <c r="AL50" s="108"/>
      <c r="AM50" s="108"/>
      <c r="AN50" s="108"/>
      <c r="AO50" s="108"/>
      <c r="AP50" s="108"/>
      <c r="AQ50" s="108"/>
      <c r="AR50" s="108"/>
      <c r="AS50" s="108"/>
      <c r="AT50" s="108"/>
      <c r="AU50" s="108"/>
      <c r="AV50" s="108"/>
      <c r="AW50" s="108"/>
      <c r="AX50" s="2"/>
      <c r="AY50" s="2"/>
      <c r="AZ50" s="2"/>
      <c r="BA50" s="2"/>
      <c r="BB50" s="2"/>
      <c r="BC50" s="2"/>
      <c r="BD50" s="2"/>
      <c r="BE50" s="2"/>
      <c r="BF50" s="2"/>
    </row>
    <row r="51" ht="28.5" customHeight="1">
      <c r="A51" s="209" t="s">
        <v>124</v>
      </c>
      <c r="B51" s="16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2"/>
      <c r="AL51" s="108"/>
      <c r="AM51" s="108"/>
      <c r="AN51" s="108"/>
      <c r="AO51" s="108"/>
      <c r="AP51" s="108"/>
      <c r="AQ51" s="108"/>
      <c r="AR51" s="108"/>
      <c r="AS51" s="108"/>
      <c r="AT51" s="108"/>
      <c r="AU51" s="108"/>
      <c r="AV51" s="108"/>
      <c r="AW51" s="108"/>
      <c r="AX51" s="2"/>
      <c r="AY51" s="2"/>
      <c r="AZ51" s="2"/>
      <c r="BA51" s="2"/>
      <c r="BB51" s="2"/>
      <c r="BC51" s="2"/>
      <c r="BD51" s="2"/>
      <c r="BE51" s="2"/>
      <c r="BF51" s="2"/>
    </row>
    <row r="52" ht="18.0" customHeight="1">
      <c r="A52" s="169" t="s">
        <v>125</v>
      </c>
      <c r="B52" s="16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2"/>
      <c r="AL52" s="108"/>
      <c r="AM52" s="108"/>
      <c r="AN52" s="108"/>
      <c r="AO52" s="108"/>
      <c r="AP52" s="108"/>
      <c r="AQ52" s="108"/>
      <c r="AR52" s="108"/>
      <c r="AS52" s="108"/>
      <c r="AT52" s="108"/>
      <c r="AU52" s="108"/>
      <c r="AV52" s="108"/>
      <c r="AW52" s="108"/>
      <c r="AX52" s="2"/>
      <c r="AY52" s="2"/>
      <c r="AZ52" s="2"/>
      <c r="BA52" s="2"/>
      <c r="BB52" s="2"/>
      <c r="BC52" s="2"/>
      <c r="BD52" s="2"/>
      <c r="BE52" s="2"/>
      <c r="BF52" s="2"/>
    </row>
    <row r="53" ht="22.5" customHeight="1">
      <c r="A53" s="210" t="s">
        <v>126</v>
      </c>
      <c r="B53" s="211"/>
      <c r="C53" s="212"/>
      <c r="D53" s="212"/>
      <c r="E53" s="212"/>
      <c r="F53" s="212"/>
      <c r="G53" s="212"/>
      <c r="H53" s="212"/>
      <c r="I53" s="212"/>
      <c r="J53" s="212"/>
      <c r="K53" s="212"/>
      <c r="L53" s="213"/>
      <c r="M53" s="214"/>
      <c r="N53" s="214"/>
      <c r="O53" s="214"/>
      <c r="P53" s="214"/>
      <c r="Q53" s="214"/>
      <c r="R53" s="214"/>
      <c r="S53" s="215">
        <f>P38</f>
        <v>37800000</v>
      </c>
      <c r="T53" s="25"/>
      <c r="U53" s="25"/>
      <c r="V53" s="25"/>
      <c r="W53" s="216"/>
      <c r="X53" s="217" t="s">
        <v>100</v>
      </c>
      <c r="Y53" s="5"/>
      <c r="Z53" s="5"/>
      <c r="AA53" s="5"/>
      <c r="AB53" s="5"/>
      <c r="AC53" s="5"/>
      <c r="AD53" s="5"/>
      <c r="AE53" s="5"/>
      <c r="AF53" s="5"/>
      <c r="AG53" s="5"/>
      <c r="AH53" s="5"/>
      <c r="AI53" s="5"/>
      <c r="AJ53" s="218" t="str">
        <f>IF(B19="○",IF(AND(AND(P54&lt;&gt;"",S54&lt;&gt;"",Z54&lt;&gt;"",AC54&lt;&gt;""),OR(E55=1,I55=1,O55=1,V55=1,AND(Z55=1,AD55&lt;&gt;"")),OR(E57=1,L57=1,AND(S57=1,X57&lt;&gt;"")),AND(E59&lt;&gt;"",O61&lt;&gt;"",R61&lt;&gt;""),OR(V61=1,Z61=1)),"○","×"),"")</f>
        <v>×</v>
      </c>
      <c r="AK53" s="2"/>
      <c r="AL53" s="219" t="s">
        <v>127</v>
      </c>
      <c r="AM53" s="13"/>
      <c r="AN53" s="13"/>
      <c r="AO53" s="13"/>
      <c r="AP53" s="13"/>
      <c r="AQ53" s="13"/>
      <c r="AR53" s="13"/>
      <c r="AS53" s="13"/>
      <c r="AT53" s="13"/>
      <c r="AU53" s="13"/>
      <c r="AV53" s="14"/>
      <c r="AW53" s="108"/>
      <c r="AX53" s="2"/>
      <c r="AY53" s="2"/>
      <c r="AZ53" s="2"/>
      <c r="BA53" s="2"/>
      <c r="BB53" s="2"/>
      <c r="BC53" s="2"/>
      <c r="BD53" s="2"/>
      <c r="BE53" s="2"/>
      <c r="BF53" s="2"/>
    </row>
    <row r="54" ht="21.75" customHeight="1">
      <c r="A54" s="129" t="s">
        <v>128</v>
      </c>
      <c r="B54" s="130"/>
      <c r="C54" s="130"/>
      <c r="D54" s="130"/>
      <c r="E54" s="220"/>
      <c r="F54" s="220"/>
      <c r="G54" s="220"/>
      <c r="H54" s="220"/>
      <c r="I54" s="220"/>
      <c r="J54" s="220"/>
      <c r="K54" s="220"/>
      <c r="L54" s="220"/>
      <c r="M54" s="221"/>
      <c r="N54" s="222" t="s">
        <v>98</v>
      </c>
      <c r="O54" s="222"/>
      <c r="P54" s="223">
        <v>5.0</v>
      </c>
      <c r="Q54" s="224"/>
      <c r="R54" s="222" t="s">
        <v>129</v>
      </c>
      <c r="S54" s="223">
        <v>6.0</v>
      </c>
      <c r="T54" s="224"/>
      <c r="U54" s="222" t="s">
        <v>130</v>
      </c>
      <c r="V54" s="225" t="s">
        <v>131</v>
      </c>
      <c r="W54" s="225"/>
      <c r="X54" s="222" t="s">
        <v>98</v>
      </c>
      <c r="Y54" s="222"/>
      <c r="Z54" s="223">
        <v>6.0</v>
      </c>
      <c r="AA54" s="224"/>
      <c r="AB54" s="222" t="s">
        <v>129</v>
      </c>
      <c r="AC54" s="223">
        <v>5.0</v>
      </c>
      <c r="AD54" s="224"/>
      <c r="AE54" s="222" t="s">
        <v>130</v>
      </c>
      <c r="AF54" s="222" t="s">
        <v>132</v>
      </c>
      <c r="AG54" s="222">
        <f>IF(P54&gt;=1,(Z54*12+AC54)-(P54*12+S54)+1,"")</f>
        <v>12</v>
      </c>
      <c r="AH54" s="225" t="s">
        <v>133</v>
      </c>
      <c r="AI54" s="21"/>
      <c r="AJ54" s="226" t="s">
        <v>134</v>
      </c>
      <c r="AK54" s="2"/>
      <c r="AL54" s="227"/>
      <c r="AM54" s="108"/>
      <c r="AN54" s="108"/>
      <c r="AO54" s="108"/>
      <c r="AP54" s="108"/>
      <c r="AQ54" s="108"/>
      <c r="AR54" s="108"/>
      <c r="AS54" s="108"/>
      <c r="AT54" s="108"/>
      <c r="AU54" s="157"/>
      <c r="AV54" s="108"/>
      <c r="AW54" s="108"/>
      <c r="AX54" s="2"/>
      <c r="AY54" s="2"/>
      <c r="AZ54" s="2"/>
      <c r="BA54" s="2"/>
      <c r="BB54" s="2"/>
      <c r="BC54" s="2"/>
      <c r="BD54" s="2"/>
      <c r="BE54" s="2"/>
      <c r="BF54" s="2"/>
    </row>
    <row r="55" ht="30.0" customHeight="1">
      <c r="A55" s="228" t="s">
        <v>135</v>
      </c>
      <c r="B55" s="19"/>
      <c r="C55" s="19"/>
      <c r="D55" s="19"/>
      <c r="E55" s="229" t="b">
        <f>FALSE()</f>
        <v>0</v>
      </c>
      <c r="F55" s="230" t="s">
        <v>136</v>
      </c>
      <c r="G55" s="222"/>
      <c r="H55" s="222"/>
      <c r="I55" s="231" t="b">
        <f>TRUE()</f>
        <v>1</v>
      </c>
      <c r="J55" s="230" t="s">
        <v>137</v>
      </c>
      <c r="K55" s="222"/>
      <c r="L55" s="222"/>
      <c r="M55" s="232"/>
      <c r="N55" s="232"/>
      <c r="O55" s="233" t="b">
        <f>FALSE()</f>
        <v>0</v>
      </c>
      <c r="P55" s="234" t="s">
        <v>138</v>
      </c>
      <c r="Q55" s="232"/>
      <c r="R55" s="232"/>
      <c r="S55" s="232"/>
      <c r="T55" s="232"/>
      <c r="U55" s="232"/>
      <c r="V55" s="233" t="b">
        <f>FALSE()</f>
        <v>0</v>
      </c>
      <c r="W55" s="234" t="s">
        <v>139</v>
      </c>
      <c r="X55" s="232"/>
      <c r="Y55" s="232"/>
      <c r="Z55" s="233" t="b">
        <f>FALSE()</f>
        <v>0</v>
      </c>
      <c r="AA55" s="234" t="s">
        <v>140</v>
      </c>
      <c r="AB55" s="232"/>
      <c r="AC55" s="232" t="s">
        <v>141</v>
      </c>
      <c r="AD55" s="235"/>
      <c r="AE55" s="19"/>
      <c r="AF55" s="19"/>
      <c r="AG55" s="19"/>
      <c r="AH55" s="236"/>
      <c r="AI55" s="232" t="s">
        <v>142</v>
      </c>
      <c r="AJ55" s="237"/>
      <c r="AK55" s="121"/>
      <c r="AL55" s="122"/>
      <c r="AM55" s="122"/>
      <c r="AN55" s="122"/>
      <c r="AO55" s="122"/>
      <c r="AP55" s="122"/>
      <c r="AQ55" s="122"/>
      <c r="AR55" s="122"/>
      <c r="AS55" s="122"/>
      <c r="AT55" s="122"/>
      <c r="AU55" s="122"/>
      <c r="AV55" s="122"/>
      <c r="AW55" s="122"/>
      <c r="AX55" s="121"/>
      <c r="AY55" s="121"/>
      <c r="AZ55" s="121"/>
      <c r="BA55" s="121"/>
      <c r="BB55" s="121"/>
      <c r="BC55" s="121"/>
      <c r="BD55" s="121"/>
      <c r="BE55" s="121"/>
      <c r="BF55" s="121"/>
    </row>
    <row r="56" ht="18.75" customHeight="1">
      <c r="A56" s="238" t="s">
        <v>143</v>
      </c>
      <c r="B56" s="55"/>
      <c r="C56" s="55"/>
      <c r="D56" s="55"/>
      <c r="E56" s="239" t="s">
        <v>144</v>
      </c>
      <c r="F56" s="240"/>
      <c r="G56" s="220"/>
      <c r="H56" s="220"/>
      <c r="I56" s="168"/>
      <c r="J56" s="220"/>
      <c r="K56" s="220"/>
      <c r="L56" s="220"/>
      <c r="M56" s="220"/>
      <c r="N56" s="220"/>
      <c r="O56" s="203"/>
      <c r="P56" s="220"/>
      <c r="Q56" s="220"/>
      <c r="R56" s="220"/>
      <c r="S56" s="220"/>
      <c r="T56" s="220"/>
      <c r="U56" s="220"/>
      <c r="V56" s="203"/>
      <c r="W56" s="220"/>
      <c r="X56" s="220"/>
      <c r="Y56" s="168"/>
      <c r="Z56" s="168"/>
      <c r="AA56" s="220"/>
      <c r="AB56" s="220"/>
      <c r="AC56" s="220"/>
      <c r="AD56" s="220"/>
      <c r="AE56" s="220"/>
      <c r="AF56" s="220"/>
      <c r="AG56" s="220"/>
      <c r="AH56" s="220"/>
      <c r="AI56" s="220"/>
      <c r="AJ56" s="241"/>
      <c r="AK56" s="121"/>
      <c r="AL56" s="122"/>
      <c r="AM56" s="122"/>
      <c r="AN56" s="122"/>
      <c r="AO56" s="122"/>
      <c r="AP56" s="122"/>
      <c r="AQ56" s="122"/>
      <c r="AR56" s="122"/>
      <c r="AS56" s="122"/>
      <c r="AT56" s="122"/>
      <c r="AU56" s="122"/>
      <c r="AV56" s="122"/>
      <c r="AW56" s="122"/>
      <c r="AX56" s="121"/>
      <c r="AY56" s="121"/>
      <c r="AZ56" s="121"/>
      <c r="BA56" s="121"/>
      <c r="BB56" s="121"/>
      <c r="BC56" s="121"/>
      <c r="BD56" s="121"/>
      <c r="BE56" s="121"/>
      <c r="BF56" s="121"/>
    </row>
    <row r="57" ht="18.0" customHeight="1">
      <c r="A57" s="68"/>
      <c r="E57" s="242" t="b">
        <f>FALSE()</f>
        <v>0</v>
      </c>
      <c r="F57" s="206" t="s">
        <v>145</v>
      </c>
      <c r="G57" s="168"/>
      <c r="H57" s="168"/>
      <c r="I57" s="168"/>
      <c r="J57" s="168"/>
      <c r="K57" s="121"/>
      <c r="L57" s="243" t="b">
        <f>TRUE()</f>
        <v>1</v>
      </c>
      <c r="M57" s="206" t="s">
        <v>146</v>
      </c>
      <c r="N57" s="168"/>
      <c r="O57" s="168"/>
      <c r="P57" s="203"/>
      <c r="Q57" s="203"/>
      <c r="R57" s="206"/>
      <c r="S57" s="244" t="b">
        <f>FALSE()</f>
        <v>0</v>
      </c>
      <c r="T57" s="206" t="s">
        <v>140</v>
      </c>
      <c r="U57" s="203"/>
      <c r="V57" s="121"/>
      <c r="W57" s="206" t="s">
        <v>141</v>
      </c>
      <c r="X57" s="245"/>
      <c r="Y57" s="246"/>
      <c r="Z57" s="246"/>
      <c r="AA57" s="246"/>
      <c r="AB57" s="246"/>
      <c r="AC57" s="246"/>
      <c r="AD57" s="246"/>
      <c r="AE57" s="246"/>
      <c r="AF57" s="246"/>
      <c r="AG57" s="246"/>
      <c r="AH57" s="246"/>
      <c r="AI57" s="113"/>
      <c r="AJ57" s="247" t="s">
        <v>142</v>
      </c>
      <c r="AK57" s="121"/>
      <c r="AL57" s="122"/>
      <c r="AM57" s="122"/>
      <c r="AN57" s="122"/>
      <c r="AO57" s="122"/>
      <c r="AP57" s="122"/>
      <c r="AQ57" s="122"/>
      <c r="AR57" s="122"/>
      <c r="AS57" s="122"/>
      <c r="AT57" s="122"/>
      <c r="AU57" s="122"/>
      <c r="AV57" s="122"/>
      <c r="AW57" s="122"/>
      <c r="AX57" s="121"/>
      <c r="AY57" s="121"/>
      <c r="AZ57" s="121"/>
      <c r="BA57" s="121"/>
      <c r="BB57" s="121"/>
      <c r="BC57" s="121"/>
      <c r="BD57" s="121"/>
      <c r="BE57" s="121"/>
      <c r="BF57" s="121"/>
    </row>
    <row r="58" ht="19.5" customHeight="1">
      <c r="A58" s="68"/>
      <c r="E58" s="248" t="s">
        <v>147</v>
      </c>
      <c r="F58" s="206"/>
      <c r="G58" s="168"/>
      <c r="H58" s="168"/>
      <c r="I58" s="168"/>
      <c r="J58" s="168"/>
      <c r="K58" s="168"/>
      <c r="L58" s="168"/>
      <c r="M58" s="168"/>
      <c r="N58" s="203"/>
      <c r="O58" s="203"/>
      <c r="P58" s="206"/>
      <c r="Q58" s="206"/>
      <c r="R58" s="206"/>
      <c r="S58" s="249"/>
      <c r="T58" s="249"/>
      <c r="U58" s="249"/>
      <c r="V58" s="249"/>
      <c r="W58" s="249"/>
      <c r="X58" s="249"/>
      <c r="Y58" s="249"/>
      <c r="Z58" s="249"/>
      <c r="AA58" s="249"/>
      <c r="AB58" s="249"/>
      <c r="AC58" s="249"/>
      <c r="AD58" s="249"/>
      <c r="AE58" s="249"/>
      <c r="AF58" s="249"/>
      <c r="AG58" s="249"/>
      <c r="AH58" s="249"/>
      <c r="AI58" s="249"/>
      <c r="AJ58" s="247"/>
      <c r="AK58" s="121"/>
      <c r="AL58" s="122"/>
      <c r="AM58" s="122"/>
      <c r="AN58" s="122"/>
      <c r="AO58" s="122"/>
      <c r="AP58" s="122"/>
      <c r="AQ58" s="122"/>
      <c r="AR58" s="122"/>
      <c r="AS58" s="122"/>
      <c r="AT58" s="122"/>
      <c r="AU58" s="122"/>
      <c r="AV58" s="122"/>
      <c r="AW58" s="122"/>
      <c r="AX58" s="121"/>
      <c r="AY58" s="121"/>
      <c r="AZ58" s="121"/>
      <c r="BA58" s="121"/>
      <c r="BB58" s="121"/>
      <c r="BC58" s="121"/>
      <c r="BD58" s="121"/>
      <c r="BE58" s="121"/>
      <c r="BF58" s="121"/>
    </row>
    <row r="59" ht="65.25" customHeight="1">
      <c r="A59" s="68"/>
      <c r="E59" s="250" t="s">
        <v>148</v>
      </c>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8"/>
      <c r="AK59" s="121"/>
      <c r="AL59" s="122"/>
      <c r="AM59" s="122"/>
      <c r="AN59" s="122"/>
      <c r="AO59" s="122"/>
      <c r="AP59" s="122"/>
      <c r="AQ59" s="122"/>
      <c r="AR59" s="122"/>
      <c r="AS59" s="122"/>
      <c r="AT59" s="122"/>
      <c r="AU59" s="122"/>
      <c r="AV59" s="122"/>
      <c r="AW59" s="122"/>
      <c r="AX59" s="121"/>
      <c r="AY59" s="121"/>
      <c r="AZ59" s="121"/>
      <c r="BA59" s="121"/>
      <c r="BB59" s="121"/>
      <c r="BC59" s="121"/>
      <c r="BD59" s="121"/>
      <c r="BE59" s="121"/>
      <c r="BF59" s="121"/>
    </row>
    <row r="60" ht="18.75" customHeight="1">
      <c r="A60" s="68"/>
      <c r="E60" s="251" t="s">
        <v>149</v>
      </c>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252"/>
      <c r="AK60" s="121"/>
      <c r="AL60" s="122"/>
      <c r="AM60" s="108"/>
      <c r="AN60" s="108"/>
      <c r="AO60" s="108"/>
      <c r="AP60" s="108"/>
      <c r="AQ60" s="108"/>
      <c r="AR60" s="108"/>
      <c r="AS60" s="108"/>
      <c r="AT60" s="157"/>
      <c r="AU60" s="108"/>
      <c r="AV60" s="108"/>
      <c r="AW60" s="108"/>
      <c r="AX60" s="2"/>
      <c r="AY60" s="2"/>
      <c r="AZ60" s="2"/>
      <c r="BA60" s="121"/>
      <c r="BB60" s="121"/>
      <c r="BC60" s="121"/>
      <c r="BD60" s="121"/>
      <c r="BE60" s="121"/>
      <c r="BF60" s="121"/>
    </row>
    <row r="61" ht="18.75" customHeight="1">
      <c r="A61" s="253"/>
      <c r="B61" s="51"/>
      <c r="C61" s="51"/>
      <c r="D61" s="51"/>
      <c r="E61" s="254" t="s">
        <v>150</v>
      </c>
      <c r="F61" s="255"/>
      <c r="G61" s="255"/>
      <c r="H61" s="255"/>
      <c r="I61" s="255"/>
      <c r="J61" s="255"/>
      <c r="K61" s="255"/>
      <c r="L61" s="256" t="s">
        <v>151</v>
      </c>
      <c r="M61" s="13"/>
      <c r="N61" s="13"/>
      <c r="O61" s="257">
        <v>30.0</v>
      </c>
      <c r="P61" s="258"/>
      <c r="Q61" s="259" t="s">
        <v>129</v>
      </c>
      <c r="R61" s="257">
        <v>4.0</v>
      </c>
      <c r="S61" s="258"/>
      <c r="T61" s="259" t="s">
        <v>130</v>
      </c>
      <c r="U61" s="259" t="s">
        <v>141</v>
      </c>
      <c r="V61" s="260" t="b">
        <f>TRUE()</f>
        <v>1</v>
      </c>
      <c r="W61" s="261" t="s">
        <v>152</v>
      </c>
      <c r="X61" s="259"/>
      <c r="Y61" s="259"/>
      <c r="Z61" s="260" t="b">
        <f>FALSE()</f>
        <v>0</v>
      </c>
      <c r="AA61" s="261" t="s">
        <v>153</v>
      </c>
      <c r="AB61" s="259"/>
      <c r="AC61" s="259" t="s">
        <v>142</v>
      </c>
      <c r="AD61" s="262"/>
      <c r="AE61" s="262"/>
      <c r="AF61" s="262"/>
      <c r="AG61" s="262"/>
      <c r="AH61" s="262"/>
      <c r="AI61" s="262"/>
      <c r="AJ61" s="263"/>
      <c r="AK61" s="121"/>
      <c r="AL61" s="122"/>
      <c r="AM61" s="108"/>
      <c r="AN61" s="108"/>
      <c r="AO61" s="108"/>
      <c r="AP61" s="108"/>
      <c r="AQ61" s="108"/>
      <c r="AR61" s="108"/>
      <c r="AS61" s="108"/>
      <c r="AT61" s="157"/>
      <c r="AU61" s="108"/>
      <c r="AV61" s="108"/>
      <c r="AW61" s="108"/>
      <c r="AX61" s="2"/>
      <c r="AY61" s="2"/>
      <c r="AZ61" s="2"/>
      <c r="BA61" s="2"/>
      <c r="BB61" s="2"/>
      <c r="BC61" s="2"/>
      <c r="BD61" s="2"/>
      <c r="BE61" s="2"/>
      <c r="BF61" s="2"/>
    </row>
    <row r="62" ht="14.25" customHeight="1">
      <c r="A62" s="264"/>
      <c r="B62" s="264"/>
      <c r="C62" s="264"/>
      <c r="D62" s="264"/>
      <c r="E62" s="265"/>
      <c r="F62" s="184"/>
      <c r="G62" s="184"/>
      <c r="H62" s="184"/>
      <c r="I62" s="184"/>
      <c r="J62" s="184"/>
      <c r="K62" s="184"/>
      <c r="L62" s="266"/>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21"/>
      <c r="AL62" s="122"/>
      <c r="AM62" s="108"/>
      <c r="AN62" s="108"/>
      <c r="AO62" s="108"/>
      <c r="AP62" s="108"/>
      <c r="AQ62" s="108"/>
      <c r="AR62" s="108"/>
      <c r="AS62" s="108"/>
      <c r="AT62" s="157"/>
      <c r="AU62" s="108"/>
      <c r="AV62" s="108"/>
      <c r="AW62" s="108"/>
      <c r="AX62" s="2"/>
      <c r="AY62" s="2"/>
      <c r="AZ62" s="2"/>
      <c r="BA62" s="2"/>
      <c r="BB62" s="2"/>
      <c r="BC62" s="2"/>
      <c r="BD62" s="2"/>
      <c r="BE62" s="2"/>
      <c r="BF62" s="2"/>
    </row>
    <row r="63" ht="21.0" customHeight="1">
      <c r="A63" s="169" t="s">
        <v>154</v>
      </c>
      <c r="B63" s="267"/>
      <c r="C63" s="267"/>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8"/>
      <c r="AG63" s="4"/>
      <c r="AH63" s="4"/>
      <c r="AI63" s="4"/>
      <c r="AJ63" s="4"/>
      <c r="AK63" s="269"/>
      <c r="AL63" s="270"/>
      <c r="AM63" s="271"/>
      <c r="AN63" s="271"/>
      <c r="AO63" s="271"/>
      <c r="AP63" s="271"/>
      <c r="AQ63" s="271"/>
      <c r="AR63" s="271"/>
      <c r="AS63" s="271"/>
      <c r="AT63" s="271"/>
      <c r="AU63" s="271"/>
      <c r="AV63" s="271"/>
      <c r="AW63" s="271"/>
      <c r="AX63" s="269"/>
      <c r="AY63" s="269"/>
      <c r="AZ63" s="269"/>
      <c r="BA63" s="269"/>
      <c r="BB63" s="269"/>
      <c r="BC63" s="269"/>
      <c r="BD63" s="269"/>
      <c r="BE63" s="269"/>
      <c r="BF63" s="269"/>
    </row>
    <row r="64" ht="26.25" customHeight="1">
      <c r="A64" s="272" t="s">
        <v>155</v>
      </c>
      <c r="B64" s="208" t="s">
        <v>156</v>
      </c>
      <c r="AK64" s="199"/>
      <c r="AL64" s="273"/>
      <c r="AM64" s="273"/>
      <c r="AN64" s="273"/>
      <c r="AO64" s="273"/>
      <c r="AP64" s="273"/>
      <c r="AQ64" s="273"/>
      <c r="AR64" s="273"/>
      <c r="AS64" s="273"/>
      <c r="AT64" s="273"/>
      <c r="AU64" s="273"/>
      <c r="AV64" s="273"/>
      <c r="AW64" s="273"/>
      <c r="AX64" s="199"/>
      <c r="AY64" s="199"/>
      <c r="AZ64" s="199"/>
      <c r="BA64" s="199"/>
      <c r="BB64" s="199"/>
      <c r="BC64" s="199"/>
      <c r="BD64" s="199"/>
      <c r="BE64" s="199"/>
      <c r="BF64" s="199"/>
    </row>
    <row r="65" ht="24.75" customHeight="1">
      <c r="A65" s="274" t="s">
        <v>157</v>
      </c>
      <c r="B65" s="275"/>
      <c r="C65" s="276"/>
      <c r="D65" s="276"/>
      <c r="E65" s="276"/>
      <c r="F65" s="276"/>
      <c r="G65" s="276"/>
      <c r="H65" s="276"/>
      <c r="I65" s="276"/>
      <c r="J65" s="276"/>
      <c r="K65" s="276"/>
      <c r="L65" s="276"/>
      <c r="M65" s="276"/>
      <c r="N65" s="276"/>
      <c r="O65" s="276"/>
      <c r="P65" s="276"/>
      <c r="Q65" s="276"/>
      <c r="R65" s="276"/>
      <c r="S65" s="276"/>
      <c r="T65" s="276"/>
      <c r="U65" s="277" t="s">
        <v>158</v>
      </c>
      <c r="V65" s="13"/>
      <c r="W65" s="13"/>
      <c r="X65" s="13"/>
      <c r="Y65" s="13"/>
      <c r="Z65" s="13"/>
      <c r="AA65" s="13"/>
      <c r="AB65" s="13"/>
      <c r="AC65" s="13"/>
      <c r="AD65" s="13"/>
      <c r="AE65" s="13"/>
      <c r="AF65" s="13"/>
      <c r="AG65" s="278" t="b">
        <f>TRUE()</f>
        <v>1</v>
      </c>
      <c r="AH65" s="279" t="s">
        <v>159</v>
      </c>
      <c r="AI65" s="280"/>
      <c r="AJ65" s="218" t="str">
        <f>IF(B19="○", IF(COUNTIF('別紙様式2-2 個表_処遇'!T11:T110,"*加算Ⅰ*")+COUNTIF('別紙様式2-2 個表_処遇'!T11:T110,"*加算Ⅱ*"),IF(AG65=1,"○","×"),""),"")</f>
        <v>×</v>
      </c>
      <c r="AK65" s="121"/>
      <c r="AL65" s="219" t="s">
        <v>160</v>
      </c>
      <c r="AM65" s="13"/>
      <c r="AN65" s="13"/>
      <c r="AO65" s="13"/>
      <c r="AP65" s="13"/>
      <c r="AQ65" s="13"/>
      <c r="AR65" s="13"/>
      <c r="AS65" s="13"/>
      <c r="AT65" s="13"/>
      <c r="AU65" s="13"/>
      <c r="AV65" s="14"/>
      <c r="AW65" s="122"/>
      <c r="AX65" s="121"/>
      <c r="AY65" s="121"/>
      <c r="AZ65" s="121"/>
      <c r="BA65" s="121"/>
      <c r="BB65" s="121"/>
      <c r="BC65" s="121"/>
      <c r="BD65" s="121"/>
      <c r="BE65" s="121"/>
      <c r="BF65" s="121"/>
    </row>
    <row r="66" ht="18.75" customHeight="1">
      <c r="A66" s="281"/>
      <c r="B66" s="282" t="s">
        <v>161</v>
      </c>
      <c r="C66" s="283" t="s">
        <v>162</v>
      </c>
      <c r="D66" s="283"/>
      <c r="E66" s="283"/>
      <c r="F66" s="283"/>
      <c r="G66" s="283"/>
      <c r="H66" s="283"/>
      <c r="I66" s="283"/>
      <c r="J66" s="283"/>
      <c r="K66" s="283"/>
      <c r="L66" s="283"/>
      <c r="M66" s="283"/>
      <c r="N66" s="283"/>
      <c r="O66" s="283"/>
      <c r="P66" s="283"/>
      <c r="Q66" s="283"/>
      <c r="R66" s="283"/>
      <c r="S66" s="283"/>
      <c r="T66" s="283"/>
      <c r="U66" s="206"/>
      <c r="V66" s="206"/>
      <c r="W66" s="206"/>
      <c r="X66" s="206"/>
      <c r="Y66" s="284"/>
      <c r="Z66" s="284"/>
      <c r="AA66" s="284"/>
      <c r="AB66" s="284"/>
      <c r="AC66" s="168"/>
      <c r="AD66" s="168"/>
      <c r="AE66" s="168"/>
      <c r="AF66" s="168"/>
      <c r="AG66" s="203"/>
      <c r="AH66" s="203"/>
      <c r="AI66" s="203"/>
      <c r="AJ66" s="285"/>
      <c r="AK66" s="286"/>
      <c r="AL66" s="287"/>
      <c r="AM66" s="122"/>
      <c r="AN66" s="122"/>
      <c r="AO66" s="122"/>
      <c r="AP66" s="122"/>
      <c r="AQ66" s="122"/>
      <c r="AR66" s="122"/>
      <c r="AS66" s="122"/>
      <c r="AT66" s="122"/>
      <c r="AU66" s="122"/>
      <c r="AV66" s="122"/>
      <c r="AW66" s="122"/>
      <c r="AX66" s="121"/>
      <c r="AY66" s="121"/>
      <c r="AZ66" s="121"/>
      <c r="BA66" s="121"/>
      <c r="BB66" s="121"/>
      <c r="BC66" s="121"/>
      <c r="BD66" s="121"/>
      <c r="BE66" s="121"/>
      <c r="BF66" s="121"/>
    </row>
    <row r="67" ht="18.75" customHeight="1">
      <c r="A67" s="281"/>
      <c r="B67" s="288" t="s">
        <v>163</v>
      </c>
      <c r="C67" s="289" t="s">
        <v>164</v>
      </c>
      <c r="D67" s="289"/>
      <c r="E67" s="289"/>
      <c r="F67" s="289"/>
      <c r="G67" s="289"/>
      <c r="H67" s="289"/>
      <c r="I67" s="289"/>
      <c r="J67" s="289"/>
      <c r="K67" s="289"/>
      <c r="L67" s="289"/>
      <c r="M67" s="289"/>
      <c r="N67" s="289"/>
      <c r="O67" s="289"/>
      <c r="P67" s="289"/>
      <c r="Q67" s="289"/>
      <c r="R67" s="289"/>
      <c r="S67" s="289"/>
      <c r="T67" s="289"/>
      <c r="U67" s="289"/>
      <c r="V67" s="289"/>
      <c r="W67" s="289"/>
      <c r="X67" s="289"/>
      <c r="Y67" s="290"/>
      <c r="Z67" s="290"/>
      <c r="AA67" s="290"/>
      <c r="AB67" s="290"/>
      <c r="AC67" s="291"/>
      <c r="AD67" s="291"/>
      <c r="AE67" s="291"/>
      <c r="AF67" s="291"/>
      <c r="AG67" s="292"/>
      <c r="AH67" s="292"/>
      <c r="AI67" s="292"/>
      <c r="AJ67" s="293"/>
      <c r="AK67" s="286"/>
      <c r="AL67" s="287"/>
      <c r="AM67" s="122"/>
      <c r="AN67" s="122"/>
      <c r="AO67" s="122"/>
      <c r="AP67" s="122"/>
      <c r="AQ67" s="122"/>
      <c r="AR67" s="122"/>
      <c r="AS67" s="122"/>
      <c r="AT67" s="122"/>
      <c r="AU67" s="122"/>
      <c r="AV67" s="122"/>
      <c r="AW67" s="122"/>
      <c r="AX67" s="121"/>
      <c r="AY67" s="121"/>
      <c r="AZ67" s="121"/>
      <c r="BA67" s="121"/>
      <c r="BB67" s="121"/>
      <c r="BC67" s="121"/>
      <c r="BD67" s="121"/>
      <c r="BE67" s="121"/>
      <c r="BF67" s="121"/>
    </row>
    <row r="68" ht="19.5" customHeight="1">
      <c r="A68" s="294"/>
      <c r="B68" s="295" t="s">
        <v>165</v>
      </c>
      <c r="C68" s="296" t="s">
        <v>166</v>
      </c>
      <c r="D68" s="297"/>
      <c r="E68" s="297"/>
      <c r="F68" s="297"/>
      <c r="G68" s="297"/>
      <c r="H68" s="297"/>
      <c r="I68" s="297"/>
      <c r="J68" s="297"/>
      <c r="K68" s="297"/>
      <c r="L68" s="297"/>
      <c r="M68" s="297"/>
      <c r="N68" s="297"/>
      <c r="O68" s="297"/>
      <c r="P68" s="297"/>
      <c r="Q68" s="297"/>
      <c r="R68" s="297"/>
      <c r="S68" s="297"/>
      <c r="T68" s="297"/>
      <c r="U68" s="297"/>
      <c r="V68" s="297"/>
      <c r="W68" s="297"/>
      <c r="X68" s="297"/>
      <c r="Y68" s="298"/>
      <c r="Z68" s="298"/>
      <c r="AA68" s="298"/>
      <c r="AB68" s="298"/>
      <c r="AC68" s="232"/>
      <c r="AD68" s="232"/>
      <c r="AE68" s="232"/>
      <c r="AF68" s="232"/>
      <c r="AG68" s="299"/>
      <c r="AH68" s="299"/>
      <c r="AI68" s="299"/>
      <c r="AJ68" s="300"/>
      <c r="AK68" s="286"/>
      <c r="AL68" s="287"/>
      <c r="AM68" s="122"/>
      <c r="AN68" s="122"/>
      <c r="AO68" s="122"/>
      <c r="AP68" s="122"/>
      <c r="AQ68" s="122"/>
      <c r="AR68" s="122"/>
      <c r="AS68" s="122"/>
      <c r="AT68" s="122"/>
      <c r="AU68" s="122"/>
      <c r="AV68" s="122"/>
      <c r="AW68" s="122"/>
      <c r="AX68" s="121"/>
      <c r="AY68" s="121"/>
      <c r="AZ68" s="121"/>
      <c r="BA68" s="121"/>
      <c r="BB68" s="121"/>
      <c r="BC68" s="121"/>
      <c r="BD68" s="121"/>
      <c r="BE68" s="121"/>
      <c r="BF68" s="121"/>
    </row>
    <row r="69" ht="13.5" customHeight="1">
      <c r="A69" s="301"/>
      <c r="B69" s="249"/>
      <c r="C69" s="206"/>
      <c r="D69" s="264"/>
      <c r="E69" s="264"/>
      <c r="F69" s="264"/>
      <c r="G69" s="264"/>
      <c r="H69" s="264"/>
      <c r="I69" s="264"/>
      <c r="J69" s="264"/>
      <c r="K69" s="264"/>
      <c r="L69" s="264"/>
      <c r="M69" s="264"/>
      <c r="N69" s="264"/>
      <c r="O69" s="264"/>
      <c r="P69" s="264"/>
      <c r="Q69" s="264"/>
      <c r="R69" s="264"/>
      <c r="S69" s="264"/>
      <c r="T69" s="264"/>
      <c r="U69" s="264"/>
      <c r="V69" s="264"/>
      <c r="W69" s="264"/>
      <c r="X69" s="264"/>
      <c r="Y69" s="284"/>
      <c r="Z69" s="284"/>
      <c r="AA69" s="284"/>
      <c r="AB69" s="284"/>
      <c r="AC69" s="168"/>
      <c r="AD69" s="168"/>
      <c r="AE69" s="168"/>
      <c r="AF69" s="168"/>
      <c r="AG69" s="203"/>
      <c r="AH69" s="203"/>
      <c r="AI69" s="203"/>
      <c r="AJ69" s="203"/>
      <c r="AK69" s="286"/>
      <c r="AL69" s="287"/>
      <c r="AM69" s="108"/>
      <c r="AN69" s="108"/>
      <c r="AO69" s="108"/>
      <c r="AP69" s="122"/>
      <c r="AQ69" s="122"/>
      <c r="AR69" s="122"/>
      <c r="AS69" s="122"/>
      <c r="AT69" s="122"/>
      <c r="AU69" s="122"/>
      <c r="AV69" s="122"/>
      <c r="AW69" s="122"/>
      <c r="AX69" s="121"/>
      <c r="AY69" s="121"/>
      <c r="AZ69" s="121"/>
      <c r="BA69" s="121"/>
      <c r="BB69" s="121"/>
      <c r="BC69" s="121"/>
      <c r="BD69" s="121"/>
      <c r="BE69" s="121"/>
      <c r="BF69" s="121"/>
    </row>
    <row r="70" ht="23.25" customHeight="1">
      <c r="A70" s="302" t="s">
        <v>167</v>
      </c>
      <c r="B70" s="303"/>
      <c r="C70" s="303"/>
      <c r="D70" s="303"/>
      <c r="E70" s="303"/>
      <c r="F70" s="303"/>
      <c r="G70" s="303"/>
      <c r="H70" s="303"/>
      <c r="I70" s="303"/>
      <c r="J70" s="303"/>
      <c r="K70" s="303"/>
      <c r="L70" s="303"/>
      <c r="M70" s="303"/>
      <c r="N70" s="303"/>
      <c r="O70" s="303"/>
      <c r="P70" s="303"/>
      <c r="Q70" s="303"/>
      <c r="R70" s="303"/>
      <c r="S70" s="303"/>
      <c r="T70" s="304"/>
      <c r="U70" s="305" t="s">
        <v>158</v>
      </c>
      <c r="V70" s="13"/>
      <c r="W70" s="13"/>
      <c r="X70" s="13"/>
      <c r="Y70" s="13"/>
      <c r="Z70" s="13"/>
      <c r="AA70" s="13"/>
      <c r="AB70" s="13"/>
      <c r="AC70" s="13"/>
      <c r="AD70" s="13"/>
      <c r="AE70" s="13"/>
      <c r="AF70" s="13"/>
      <c r="AG70" s="278" t="b">
        <f>TRUE()</f>
        <v>1</v>
      </c>
      <c r="AH70" s="279" t="s">
        <v>159</v>
      </c>
      <c r="AI70" s="280"/>
      <c r="AJ70" s="218" t="str">
        <f>IF(B19="○", IF(COUNTIF('別紙様式2-2 個表_処遇'!T11:T110,"*加算Ⅰ*")+COUNTIF('別紙様式2-2 個表_処遇'!T11:T110,"*加算Ⅱ*"),IF(AND(AG70=1, OR(AND(K72=1,M74&lt;&gt;""), AND(K75=1,M76&lt;&gt;""))),"○","×"),""),"")</f>
        <v>×</v>
      </c>
      <c r="AK70" s="306"/>
      <c r="AL70" s="219" t="s">
        <v>168</v>
      </c>
      <c r="AM70" s="13"/>
      <c r="AN70" s="13"/>
      <c r="AO70" s="13"/>
      <c r="AP70" s="13"/>
      <c r="AQ70" s="13"/>
      <c r="AR70" s="13"/>
      <c r="AS70" s="13"/>
      <c r="AT70" s="13"/>
      <c r="AU70" s="13"/>
      <c r="AV70" s="14"/>
      <c r="AW70" s="122"/>
      <c r="AX70" s="121"/>
      <c r="AY70" s="121"/>
      <c r="AZ70" s="121"/>
      <c r="BA70" s="121"/>
      <c r="BB70" s="121"/>
      <c r="BC70" s="121"/>
      <c r="BD70" s="121"/>
      <c r="BE70" s="121"/>
      <c r="BF70" s="121"/>
    </row>
    <row r="71" ht="31.5" customHeight="1">
      <c r="A71" s="307"/>
      <c r="B71" s="308" t="s">
        <v>161</v>
      </c>
      <c r="C71" s="309" t="s">
        <v>169</v>
      </c>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310"/>
      <c r="AK71" s="121"/>
      <c r="AL71" s="311"/>
      <c r="AM71" s="108"/>
      <c r="AN71" s="108"/>
      <c r="AO71" s="108"/>
      <c r="AP71" s="122"/>
      <c r="AQ71" s="122"/>
      <c r="AR71" s="122"/>
      <c r="AS71" s="122"/>
      <c r="AT71" s="122"/>
      <c r="AU71" s="122"/>
      <c r="AV71" s="122"/>
      <c r="AW71" s="122"/>
      <c r="AX71" s="121"/>
      <c r="AY71" s="121"/>
      <c r="AZ71" s="121"/>
      <c r="BA71" s="121"/>
      <c r="BB71" s="121"/>
      <c r="BC71" s="121"/>
      <c r="BD71" s="121"/>
      <c r="BE71" s="121"/>
      <c r="BF71" s="121"/>
    </row>
    <row r="72" ht="12.0" customHeight="1">
      <c r="A72" s="312"/>
      <c r="B72" s="313"/>
      <c r="C72" s="314" t="s">
        <v>170</v>
      </c>
      <c r="K72" s="315" t="b">
        <f>FALSE()</f>
        <v>0</v>
      </c>
      <c r="L72" s="316" t="s">
        <v>97</v>
      </c>
      <c r="M72" s="317" t="s">
        <v>171</v>
      </c>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9"/>
      <c r="AK72" s="320"/>
      <c r="AL72" s="321"/>
      <c r="AM72" s="122"/>
      <c r="AN72" s="122"/>
      <c r="AO72" s="122"/>
      <c r="AP72" s="122"/>
      <c r="AQ72" s="122"/>
      <c r="AR72" s="122"/>
      <c r="AS72" s="122"/>
      <c r="AT72" s="122"/>
      <c r="AU72" s="122"/>
      <c r="AV72" s="122"/>
      <c r="AW72" s="122"/>
      <c r="AX72" s="121"/>
      <c r="AY72" s="121"/>
      <c r="AZ72" s="121"/>
      <c r="BA72" s="121"/>
      <c r="BB72" s="121"/>
      <c r="BC72" s="121"/>
      <c r="BD72" s="121"/>
      <c r="BE72" s="121"/>
      <c r="BF72" s="121"/>
    </row>
    <row r="73" ht="13.5" customHeight="1">
      <c r="A73" s="312"/>
      <c r="B73" s="322"/>
      <c r="C73" s="323"/>
      <c r="K73" s="324"/>
      <c r="L73" s="325"/>
      <c r="M73" s="323"/>
      <c r="AJ73" s="326"/>
      <c r="AK73" s="320"/>
      <c r="AL73" s="321"/>
      <c r="AM73" s="108"/>
      <c r="AN73" s="108"/>
      <c r="AO73" s="122"/>
      <c r="AP73" s="122"/>
      <c r="AQ73" s="122"/>
      <c r="AR73" s="122"/>
      <c r="AS73" s="122"/>
      <c r="AT73" s="122"/>
      <c r="AU73" s="122"/>
      <c r="AV73" s="122"/>
      <c r="AW73" s="122"/>
      <c r="AX73" s="121"/>
      <c r="AY73" s="121"/>
      <c r="AZ73" s="121"/>
      <c r="BA73" s="121"/>
      <c r="BB73" s="121"/>
      <c r="BC73" s="121"/>
      <c r="BD73" s="121"/>
      <c r="BE73" s="121"/>
      <c r="BF73" s="121"/>
    </row>
    <row r="74" ht="33.0" customHeight="1">
      <c r="A74" s="312"/>
      <c r="B74" s="322"/>
      <c r="C74" s="323"/>
      <c r="K74" s="327"/>
      <c r="L74" s="328"/>
      <c r="M74" s="329"/>
      <c r="N74" s="19"/>
      <c r="O74" s="19"/>
      <c r="P74" s="19"/>
      <c r="Q74" s="19"/>
      <c r="R74" s="19"/>
      <c r="S74" s="19"/>
      <c r="T74" s="19"/>
      <c r="U74" s="19"/>
      <c r="V74" s="19"/>
      <c r="W74" s="19"/>
      <c r="X74" s="19"/>
      <c r="Y74" s="19"/>
      <c r="Z74" s="19"/>
      <c r="AA74" s="19"/>
      <c r="AB74" s="19"/>
      <c r="AC74" s="19"/>
      <c r="AD74" s="19"/>
      <c r="AE74" s="19"/>
      <c r="AF74" s="19"/>
      <c r="AG74" s="19"/>
      <c r="AH74" s="19"/>
      <c r="AI74" s="19"/>
      <c r="AJ74" s="35"/>
      <c r="AK74" s="121"/>
      <c r="AL74" s="321"/>
      <c r="AM74" s="122"/>
      <c r="AN74" s="122"/>
      <c r="AO74" s="122"/>
      <c r="AP74" s="122"/>
      <c r="AQ74" s="122"/>
      <c r="AR74" s="122"/>
      <c r="AS74" s="122"/>
      <c r="AT74" s="122"/>
      <c r="AU74" s="122"/>
      <c r="AV74" s="122"/>
      <c r="AW74" s="122"/>
      <c r="AX74" s="121"/>
      <c r="AY74" s="121"/>
      <c r="AZ74" s="121"/>
      <c r="BA74" s="121"/>
      <c r="BB74" s="121"/>
      <c r="BC74" s="121"/>
      <c r="BD74" s="121"/>
      <c r="BE74" s="121"/>
      <c r="BF74" s="121"/>
    </row>
    <row r="75" ht="19.5" customHeight="1">
      <c r="A75" s="312"/>
      <c r="B75" s="322"/>
      <c r="C75" s="323"/>
      <c r="K75" s="330" t="b">
        <f>TRUE()</f>
        <v>1</v>
      </c>
      <c r="L75" s="331" t="s">
        <v>101</v>
      </c>
      <c r="M75" s="332" t="s">
        <v>172</v>
      </c>
      <c r="N75" s="333"/>
      <c r="O75" s="333"/>
      <c r="P75" s="333"/>
      <c r="Q75" s="333"/>
      <c r="R75" s="333"/>
      <c r="S75" s="333"/>
      <c r="T75" s="333"/>
      <c r="U75" s="333"/>
      <c r="V75" s="203" t="s">
        <v>173</v>
      </c>
      <c r="W75" s="333"/>
      <c r="X75" s="333"/>
      <c r="Y75" s="333"/>
      <c r="Z75" s="333"/>
      <c r="AA75" s="333"/>
      <c r="AB75" s="333"/>
      <c r="AC75" s="333"/>
      <c r="AD75" s="333"/>
      <c r="AE75" s="333"/>
      <c r="AF75" s="333"/>
      <c r="AG75" s="333"/>
      <c r="AH75" s="333"/>
      <c r="AI75" s="333"/>
      <c r="AJ75" s="334"/>
      <c r="AK75" s="320"/>
      <c r="AL75" s="321"/>
      <c r="AM75" s="122"/>
      <c r="AN75" s="122"/>
      <c r="AO75" s="122"/>
      <c r="AP75" s="122"/>
      <c r="AQ75" s="122"/>
      <c r="AR75" s="122"/>
      <c r="AS75" s="122"/>
      <c r="AT75" s="122"/>
      <c r="AU75" s="122"/>
      <c r="AV75" s="122"/>
      <c r="AW75" s="122"/>
      <c r="AX75" s="121"/>
      <c r="AY75" s="121"/>
      <c r="AZ75" s="121"/>
      <c r="BA75" s="121"/>
      <c r="BB75" s="121"/>
      <c r="BC75" s="121"/>
      <c r="BD75" s="121"/>
      <c r="BE75" s="121"/>
      <c r="BF75" s="121"/>
    </row>
    <row r="76" ht="35.25" customHeight="1">
      <c r="A76" s="312"/>
      <c r="B76" s="322"/>
      <c r="C76" s="323"/>
      <c r="K76" s="335"/>
      <c r="L76" s="336"/>
      <c r="M76" s="337" t="s">
        <v>174</v>
      </c>
      <c r="N76" s="47"/>
      <c r="O76" s="47"/>
      <c r="P76" s="47"/>
      <c r="Q76" s="47"/>
      <c r="R76" s="47"/>
      <c r="S76" s="47"/>
      <c r="T76" s="47"/>
      <c r="U76" s="47"/>
      <c r="V76" s="47"/>
      <c r="W76" s="47"/>
      <c r="X76" s="47"/>
      <c r="Y76" s="47"/>
      <c r="Z76" s="47"/>
      <c r="AA76" s="47"/>
      <c r="AB76" s="47"/>
      <c r="AC76" s="47"/>
      <c r="AD76" s="47"/>
      <c r="AE76" s="47"/>
      <c r="AF76" s="47"/>
      <c r="AG76" s="47"/>
      <c r="AH76" s="47"/>
      <c r="AI76" s="47"/>
      <c r="AJ76" s="48"/>
      <c r="AK76" s="121"/>
      <c r="AL76" s="338"/>
      <c r="AM76" s="122"/>
      <c r="AN76" s="122"/>
      <c r="AO76" s="122"/>
      <c r="AP76" s="122"/>
      <c r="AQ76" s="122"/>
      <c r="AR76" s="122"/>
      <c r="AS76" s="122"/>
      <c r="AT76" s="122"/>
      <c r="AU76" s="122"/>
      <c r="AV76" s="122"/>
      <c r="AW76" s="122"/>
      <c r="AX76" s="121"/>
      <c r="AY76" s="121"/>
      <c r="AZ76" s="121"/>
      <c r="BA76" s="121"/>
      <c r="BB76" s="121"/>
      <c r="BC76" s="121"/>
      <c r="BD76" s="121"/>
      <c r="BE76" s="121"/>
      <c r="BF76" s="121"/>
    </row>
    <row r="77" ht="18.0" customHeight="1">
      <c r="A77" s="339"/>
      <c r="B77" s="340" t="s">
        <v>163</v>
      </c>
      <c r="C77" s="296" t="s">
        <v>175</v>
      </c>
      <c r="D77" s="341"/>
      <c r="E77" s="341"/>
      <c r="F77" s="341"/>
      <c r="G77" s="341"/>
      <c r="H77" s="341"/>
      <c r="I77" s="341"/>
      <c r="J77" s="341"/>
      <c r="K77" s="297"/>
      <c r="L77" s="297"/>
      <c r="M77" s="297"/>
      <c r="N77" s="297"/>
      <c r="O77" s="297"/>
      <c r="P77" s="297"/>
      <c r="Q77" s="297"/>
      <c r="R77" s="297"/>
      <c r="S77" s="297"/>
      <c r="T77" s="297"/>
      <c r="U77" s="297"/>
      <c r="V77" s="297"/>
      <c r="W77" s="297"/>
      <c r="X77" s="297"/>
      <c r="Y77" s="298"/>
      <c r="Z77" s="298"/>
      <c r="AA77" s="298"/>
      <c r="AB77" s="298"/>
      <c r="AC77" s="232"/>
      <c r="AD77" s="232"/>
      <c r="AE77" s="232"/>
      <c r="AF77" s="232"/>
      <c r="AG77" s="299"/>
      <c r="AH77" s="299"/>
      <c r="AI77" s="299"/>
      <c r="AJ77" s="342"/>
      <c r="AK77" s="286"/>
      <c r="AL77" s="287"/>
      <c r="AM77" s="122"/>
      <c r="AN77" s="122"/>
      <c r="AO77" s="122"/>
      <c r="AP77" s="122"/>
      <c r="AQ77" s="122"/>
      <c r="AR77" s="122"/>
      <c r="AS77" s="122"/>
      <c r="AT77" s="122"/>
      <c r="AU77" s="122"/>
      <c r="AV77" s="122"/>
      <c r="AW77" s="122"/>
      <c r="AX77" s="121"/>
      <c r="AY77" s="121"/>
      <c r="AZ77" s="121"/>
      <c r="BA77" s="121"/>
      <c r="BB77" s="121"/>
      <c r="BC77" s="121"/>
      <c r="BD77" s="121"/>
      <c r="BE77" s="121"/>
      <c r="BF77" s="121"/>
    </row>
    <row r="78" ht="12.0" customHeight="1">
      <c r="A78" s="343"/>
      <c r="B78" s="343"/>
      <c r="C78" s="343"/>
      <c r="D78" s="343"/>
      <c r="E78" s="343"/>
      <c r="F78" s="343"/>
      <c r="G78" s="343"/>
      <c r="H78" s="343"/>
      <c r="I78" s="343"/>
      <c r="J78" s="343"/>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21"/>
      <c r="AL78" s="344"/>
      <c r="AM78" s="122"/>
      <c r="AN78" s="122"/>
      <c r="AO78" s="122"/>
      <c r="AP78" s="122"/>
      <c r="AQ78" s="122"/>
      <c r="AR78" s="122"/>
      <c r="AS78" s="122"/>
      <c r="AT78" s="122"/>
      <c r="AU78" s="122"/>
      <c r="AV78" s="122"/>
      <c r="AW78" s="122"/>
      <c r="AX78" s="121"/>
      <c r="AY78" s="121"/>
      <c r="AZ78" s="121"/>
      <c r="BA78" s="121"/>
      <c r="BB78" s="121"/>
      <c r="BC78" s="121"/>
      <c r="BD78" s="121"/>
      <c r="BE78" s="121"/>
      <c r="BF78" s="121"/>
    </row>
    <row r="79" ht="24.0" customHeight="1">
      <c r="A79" s="302" t="s">
        <v>176</v>
      </c>
      <c r="B79" s="345"/>
      <c r="C79" s="345"/>
      <c r="D79" s="345"/>
      <c r="E79" s="345"/>
      <c r="F79" s="345"/>
      <c r="G79" s="345"/>
      <c r="H79" s="345"/>
      <c r="I79" s="345"/>
      <c r="J79" s="345"/>
      <c r="K79" s="345"/>
      <c r="L79" s="345"/>
      <c r="M79" s="345"/>
      <c r="N79" s="345"/>
      <c r="O79" s="345"/>
      <c r="P79" s="345"/>
      <c r="Q79" s="345"/>
      <c r="R79" s="345"/>
      <c r="S79" s="345"/>
      <c r="T79" s="345"/>
      <c r="U79" s="346" t="s">
        <v>177</v>
      </c>
      <c r="V79" s="280"/>
      <c r="W79" s="347"/>
      <c r="X79" s="347"/>
      <c r="Y79" s="347"/>
      <c r="Z79" s="347"/>
      <c r="AA79" s="347"/>
      <c r="AB79" s="347"/>
      <c r="AC79" s="347"/>
      <c r="AD79" s="347"/>
      <c r="AE79" s="347"/>
      <c r="AF79" s="347"/>
      <c r="AG79" s="278" t="b">
        <f>TRUE()</f>
        <v>1</v>
      </c>
      <c r="AH79" s="279" t="s">
        <v>159</v>
      </c>
      <c r="AI79" s="280"/>
      <c r="AJ79" s="218" t="str">
        <f>IF(B19="○",IF(COUNTIF('別紙様式2-2 個表_処遇'!T11:T110,"*加算Ⅰ*"),IF(AND(AG79=1,OR(K81=1,K82=1,K83=1)),"○","×"),""),"")</f>
        <v>×</v>
      </c>
      <c r="AK79" s="2"/>
      <c r="AL79" s="219" t="s">
        <v>178</v>
      </c>
      <c r="AM79" s="13"/>
      <c r="AN79" s="13"/>
      <c r="AO79" s="13"/>
      <c r="AP79" s="13"/>
      <c r="AQ79" s="13"/>
      <c r="AR79" s="13"/>
      <c r="AS79" s="13"/>
      <c r="AT79" s="13"/>
      <c r="AU79" s="13"/>
      <c r="AV79" s="14"/>
      <c r="AW79" s="122"/>
      <c r="AX79" s="121"/>
      <c r="AY79" s="121"/>
      <c r="AZ79" s="121"/>
      <c r="BA79" s="121"/>
      <c r="BB79" s="121"/>
      <c r="BC79" s="121"/>
      <c r="BD79" s="121"/>
      <c r="BE79" s="121"/>
      <c r="BF79" s="121"/>
    </row>
    <row r="80" ht="28.5" customHeight="1">
      <c r="A80" s="307"/>
      <c r="B80" s="282" t="s">
        <v>161</v>
      </c>
      <c r="C80" s="348" t="s">
        <v>179</v>
      </c>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6"/>
      <c r="AK80" s="2"/>
      <c r="AL80" s="122"/>
      <c r="AM80" s="122"/>
      <c r="AN80" s="122"/>
      <c r="AO80" s="122"/>
      <c r="AP80" s="122"/>
      <c r="AQ80" s="122"/>
      <c r="AR80" s="122"/>
      <c r="AS80" s="122"/>
      <c r="AT80" s="122"/>
      <c r="AU80" s="122"/>
      <c r="AV80" s="122"/>
      <c r="AW80" s="122"/>
      <c r="AX80" s="121"/>
      <c r="AY80" s="121"/>
      <c r="AZ80" s="121"/>
      <c r="BA80" s="121"/>
      <c r="BB80" s="121"/>
      <c r="BC80" s="121"/>
      <c r="BD80" s="121"/>
      <c r="BE80" s="121"/>
      <c r="BF80" s="121"/>
    </row>
    <row r="81" ht="30.75" customHeight="1">
      <c r="A81" s="312"/>
      <c r="B81" s="313"/>
      <c r="C81" s="349" t="s">
        <v>180</v>
      </c>
      <c r="D81" s="350"/>
      <c r="E81" s="350"/>
      <c r="F81" s="350"/>
      <c r="G81" s="350"/>
      <c r="H81" s="350"/>
      <c r="I81" s="350"/>
      <c r="J81" s="351"/>
      <c r="K81" s="352" t="b">
        <f>TRUE()</f>
        <v>1</v>
      </c>
      <c r="L81" s="353" t="s">
        <v>97</v>
      </c>
      <c r="M81" s="354" t="s">
        <v>181</v>
      </c>
      <c r="N81" s="355"/>
      <c r="O81" s="355"/>
      <c r="P81" s="355"/>
      <c r="Q81" s="355"/>
      <c r="R81" s="355"/>
      <c r="S81" s="355"/>
      <c r="T81" s="355"/>
      <c r="U81" s="355"/>
      <c r="V81" s="355"/>
      <c r="W81" s="355"/>
      <c r="X81" s="355"/>
      <c r="Y81" s="355"/>
      <c r="Z81" s="355"/>
      <c r="AA81" s="355"/>
      <c r="AB81" s="355"/>
      <c r="AC81" s="355"/>
      <c r="AD81" s="355"/>
      <c r="AE81" s="355"/>
      <c r="AF81" s="355"/>
      <c r="AG81" s="355"/>
      <c r="AH81" s="355"/>
      <c r="AI81" s="355"/>
      <c r="AJ81" s="356"/>
      <c r="AK81" s="2"/>
      <c r="AL81" s="287"/>
      <c r="AM81" s="122"/>
      <c r="AN81" s="122"/>
      <c r="AO81" s="122"/>
      <c r="AP81" s="122"/>
      <c r="AQ81" s="122"/>
      <c r="AR81" s="122"/>
      <c r="AS81" s="122"/>
      <c r="AT81" s="122"/>
      <c r="AU81" s="122"/>
      <c r="AV81" s="122"/>
      <c r="AW81" s="122"/>
      <c r="AX81" s="121"/>
      <c r="AY81" s="121"/>
      <c r="AZ81" s="121"/>
      <c r="BA81" s="121"/>
      <c r="BB81" s="121"/>
      <c r="BC81" s="121"/>
      <c r="BD81" s="121"/>
      <c r="BE81" s="121"/>
      <c r="BF81" s="121"/>
    </row>
    <row r="82" ht="39.75" customHeight="1">
      <c r="A82" s="312"/>
      <c r="B82" s="322"/>
      <c r="C82" s="323"/>
      <c r="J82" s="326"/>
      <c r="K82" s="357" t="b">
        <f t="shared" ref="K82:K83" si="2">FALSE()</f>
        <v>0</v>
      </c>
      <c r="L82" s="358" t="s">
        <v>101</v>
      </c>
      <c r="M82" s="359" t="s">
        <v>182</v>
      </c>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1"/>
      <c r="AK82" s="360"/>
      <c r="AL82" s="361"/>
      <c r="AM82" s="122"/>
      <c r="AN82" s="122"/>
      <c r="AO82" s="122"/>
      <c r="AP82" s="122"/>
      <c r="AQ82" s="122"/>
      <c r="AR82" s="122"/>
      <c r="AS82" s="122"/>
      <c r="AT82" s="122"/>
      <c r="AU82" s="122"/>
      <c r="AV82" s="122"/>
      <c r="AW82" s="122"/>
      <c r="AX82" s="121"/>
      <c r="AY82" s="121"/>
      <c r="AZ82" s="121"/>
      <c r="BA82" s="121"/>
      <c r="BB82" s="121"/>
      <c r="BC82" s="121"/>
      <c r="BD82" s="121"/>
      <c r="BE82" s="121"/>
      <c r="BF82" s="121"/>
    </row>
    <row r="83" ht="40.5" customHeight="1">
      <c r="A83" s="312"/>
      <c r="B83" s="362"/>
      <c r="C83" s="363"/>
      <c r="D83" s="128"/>
      <c r="E83" s="128"/>
      <c r="F83" s="128"/>
      <c r="G83" s="128"/>
      <c r="H83" s="128"/>
      <c r="I83" s="128"/>
      <c r="J83" s="364"/>
      <c r="K83" s="365" t="b">
        <f t="shared" si="2"/>
        <v>0</v>
      </c>
      <c r="L83" s="366" t="s">
        <v>183</v>
      </c>
      <c r="M83" s="367" t="s">
        <v>184</v>
      </c>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9"/>
      <c r="AK83" s="360"/>
      <c r="AL83" s="361"/>
      <c r="AM83" s="122"/>
      <c r="AN83" s="122"/>
      <c r="AO83" s="122"/>
      <c r="AP83" s="122"/>
      <c r="AQ83" s="122"/>
      <c r="AR83" s="122"/>
      <c r="AS83" s="122"/>
      <c r="AT83" s="122"/>
      <c r="AU83" s="122"/>
      <c r="AV83" s="122"/>
      <c r="AW83" s="122"/>
      <c r="AX83" s="121"/>
      <c r="AY83" s="121"/>
      <c r="AZ83" s="121"/>
      <c r="BA83" s="121"/>
      <c r="BB83" s="121"/>
      <c r="BC83" s="121"/>
      <c r="BD83" s="121"/>
      <c r="BE83" s="121"/>
      <c r="BF83" s="121"/>
    </row>
    <row r="84" ht="24.75" customHeight="1">
      <c r="A84" s="339"/>
      <c r="B84" s="340" t="s">
        <v>163</v>
      </c>
      <c r="C84" s="296" t="s">
        <v>175</v>
      </c>
      <c r="D84" s="341"/>
      <c r="E84" s="341"/>
      <c r="F84" s="341"/>
      <c r="G84" s="341"/>
      <c r="H84" s="341"/>
      <c r="I84" s="341"/>
      <c r="J84" s="341"/>
      <c r="K84" s="297"/>
      <c r="L84" s="297"/>
      <c r="M84" s="297"/>
      <c r="N84" s="297"/>
      <c r="O84" s="297"/>
      <c r="P84" s="297"/>
      <c r="Q84" s="297"/>
      <c r="R84" s="297"/>
      <c r="S84" s="297"/>
      <c r="T84" s="297"/>
      <c r="U84" s="297"/>
      <c r="V84" s="297"/>
      <c r="W84" s="297"/>
      <c r="X84" s="297"/>
      <c r="Y84" s="298"/>
      <c r="Z84" s="298"/>
      <c r="AA84" s="298"/>
      <c r="AB84" s="298"/>
      <c r="AC84" s="232"/>
      <c r="AD84" s="232"/>
      <c r="AE84" s="232"/>
      <c r="AF84" s="232"/>
      <c r="AG84" s="299"/>
      <c r="AH84" s="299"/>
      <c r="AI84" s="299"/>
      <c r="AJ84" s="342"/>
      <c r="AK84" s="286"/>
      <c r="AL84" s="287"/>
      <c r="AM84" s="122"/>
      <c r="AN84" s="122"/>
      <c r="AO84" s="122"/>
      <c r="AP84" s="122"/>
      <c r="AQ84" s="122"/>
      <c r="AR84" s="122"/>
      <c r="AS84" s="122"/>
      <c r="AT84" s="122"/>
      <c r="AU84" s="122"/>
      <c r="AV84" s="122"/>
      <c r="AW84" s="122"/>
      <c r="AX84" s="121"/>
      <c r="AY84" s="121"/>
      <c r="AZ84" s="121"/>
      <c r="BA84" s="121"/>
      <c r="BB84" s="121"/>
      <c r="BC84" s="121"/>
      <c r="BD84" s="121"/>
      <c r="BE84" s="121"/>
      <c r="BF84" s="121"/>
    </row>
    <row r="85" ht="30.0" customHeight="1">
      <c r="A85" s="370" t="s">
        <v>185</v>
      </c>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121"/>
      <c r="AL85" s="338"/>
      <c r="AM85" s="122"/>
      <c r="AN85" s="122"/>
      <c r="AO85" s="122"/>
      <c r="AP85" s="122"/>
      <c r="AQ85" s="122"/>
      <c r="AR85" s="122"/>
      <c r="AS85" s="122"/>
      <c r="AT85" s="122"/>
      <c r="AU85" s="122"/>
      <c r="AV85" s="122"/>
      <c r="AW85" s="122"/>
      <c r="AX85" s="121"/>
      <c r="AY85" s="121"/>
      <c r="AZ85" s="121"/>
      <c r="BA85" s="121"/>
      <c r="BB85" s="121"/>
      <c r="BC85" s="121"/>
      <c r="BD85" s="121"/>
      <c r="BE85" s="121"/>
      <c r="BF85" s="121"/>
    </row>
    <row r="86" ht="13.5" customHeight="1">
      <c r="A86" s="371"/>
      <c r="B86" s="371"/>
      <c r="C86" s="371"/>
      <c r="D86" s="371"/>
      <c r="E86" s="371"/>
      <c r="F86" s="371"/>
      <c r="G86" s="371"/>
      <c r="H86" s="371"/>
      <c r="I86" s="371"/>
      <c r="J86" s="371"/>
      <c r="K86" s="371"/>
      <c r="L86" s="371"/>
      <c r="M86" s="371"/>
      <c r="N86" s="371"/>
      <c r="O86" s="371"/>
      <c r="P86" s="371"/>
      <c r="Q86" s="371"/>
      <c r="R86" s="371"/>
      <c r="S86" s="371"/>
      <c r="T86" s="371"/>
      <c r="U86" s="371"/>
      <c r="V86" s="371"/>
      <c r="W86" s="371"/>
      <c r="X86" s="371"/>
      <c r="Y86" s="371"/>
      <c r="Z86" s="371"/>
      <c r="AA86" s="371"/>
      <c r="AB86" s="371"/>
      <c r="AC86" s="371"/>
      <c r="AD86" s="371"/>
      <c r="AE86" s="371"/>
      <c r="AF86" s="371"/>
      <c r="AG86" s="371"/>
      <c r="AH86" s="371"/>
      <c r="AI86" s="371"/>
      <c r="AJ86" s="371"/>
      <c r="AK86" s="121"/>
      <c r="AL86" s="338"/>
      <c r="AM86" s="122"/>
      <c r="AN86" s="122"/>
      <c r="AO86" s="122"/>
      <c r="AP86" s="122"/>
      <c r="AQ86" s="122"/>
      <c r="AR86" s="122"/>
      <c r="AS86" s="122"/>
      <c r="AT86" s="122"/>
      <c r="AU86" s="122"/>
      <c r="AV86" s="122"/>
      <c r="AW86" s="122"/>
      <c r="AX86" s="121"/>
      <c r="AY86" s="121"/>
      <c r="AZ86" s="121"/>
      <c r="BA86" s="121"/>
      <c r="BB86" s="121"/>
      <c r="BC86" s="121"/>
      <c r="BD86" s="121"/>
      <c r="BE86" s="121"/>
      <c r="BF86" s="121"/>
    </row>
    <row r="87" ht="23.25" customHeight="1">
      <c r="A87" s="209" t="s">
        <v>186</v>
      </c>
      <c r="B87" s="168"/>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2"/>
      <c r="AL87" s="108"/>
      <c r="AM87" s="108"/>
      <c r="AN87" s="108"/>
      <c r="AO87" s="108"/>
      <c r="AP87" s="108"/>
      <c r="AQ87" s="108"/>
      <c r="AR87" s="108"/>
      <c r="AS87" s="108"/>
      <c r="AT87" s="108"/>
      <c r="AU87" s="108"/>
      <c r="AV87" s="108"/>
      <c r="AW87" s="108"/>
      <c r="AX87" s="2"/>
      <c r="AY87" s="2"/>
      <c r="AZ87" s="2"/>
      <c r="BA87" s="2"/>
      <c r="BB87" s="2"/>
      <c r="BC87" s="2"/>
      <c r="BD87" s="2"/>
      <c r="BE87" s="2"/>
      <c r="BF87" s="2"/>
    </row>
    <row r="88" ht="18.75" customHeight="1">
      <c r="A88" s="169" t="s">
        <v>187</v>
      </c>
      <c r="B88" s="2"/>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
      <c r="AL88" s="108"/>
      <c r="AM88" s="108"/>
      <c r="AN88" s="108"/>
      <c r="AO88" s="108"/>
      <c r="AP88" s="108"/>
      <c r="AQ88" s="108"/>
      <c r="AR88" s="108"/>
      <c r="AS88" s="108"/>
      <c r="AT88" s="108"/>
      <c r="AU88" s="157"/>
      <c r="AV88" s="108"/>
      <c r="AW88" s="108"/>
      <c r="AX88" s="2"/>
      <c r="AY88" s="2"/>
      <c r="AZ88" s="2"/>
      <c r="BA88" s="2"/>
      <c r="BB88" s="2"/>
      <c r="BC88" s="2"/>
      <c r="BD88" s="2"/>
      <c r="BE88" s="2"/>
      <c r="BF88" s="2"/>
    </row>
    <row r="89" ht="13.5" customHeight="1">
      <c r="A89" s="266" t="s">
        <v>84</v>
      </c>
      <c r="B89" s="199" t="s">
        <v>188</v>
      </c>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c r="AK89" s="2"/>
      <c r="AL89" s="108"/>
      <c r="AM89" s="108"/>
      <c r="AN89" s="108"/>
      <c r="AO89" s="108"/>
      <c r="AP89" s="108"/>
      <c r="AQ89" s="108"/>
      <c r="AR89" s="108"/>
      <c r="AS89" s="108"/>
      <c r="AT89" s="108"/>
      <c r="AU89" s="157"/>
      <c r="AV89" s="108"/>
      <c r="AW89" s="108"/>
      <c r="AX89" s="2"/>
      <c r="AY89" s="2"/>
      <c r="AZ89" s="2"/>
      <c r="BA89" s="2"/>
      <c r="BB89" s="2"/>
      <c r="BC89" s="2"/>
      <c r="BD89" s="2"/>
      <c r="BE89" s="2"/>
      <c r="BF89" s="2"/>
    </row>
    <row r="90" ht="22.5" customHeight="1">
      <c r="A90" s="166" t="s">
        <v>189</v>
      </c>
      <c r="B90" s="372" t="s">
        <v>190</v>
      </c>
      <c r="AK90" s="2"/>
      <c r="AL90" s="108"/>
      <c r="AM90" s="108"/>
      <c r="AN90" s="108"/>
      <c r="AO90" s="108"/>
      <c r="AP90" s="108"/>
      <c r="AQ90" s="108"/>
      <c r="AR90" s="108"/>
      <c r="AS90" s="108"/>
      <c r="AT90" s="108"/>
      <c r="AU90" s="157"/>
      <c r="AV90" s="108"/>
      <c r="AW90" s="108"/>
      <c r="AX90" s="2"/>
      <c r="AY90" s="2"/>
      <c r="AZ90" s="2"/>
      <c r="BA90" s="2"/>
      <c r="BB90" s="2"/>
      <c r="BC90" s="2"/>
      <c r="BD90" s="2"/>
      <c r="BE90" s="2"/>
      <c r="BF90" s="2"/>
    </row>
    <row r="91" ht="22.5" customHeight="1">
      <c r="A91" s="166" t="s">
        <v>191</v>
      </c>
      <c r="B91" s="372" t="s">
        <v>192</v>
      </c>
      <c r="AK91" s="2"/>
      <c r="AL91" s="108"/>
      <c r="AM91" s="108"/>
      <c r="AN91" s="108"/>
      <c r="AO91" s="108"/>
      <c r="AP91" s="108"/>
      <c r="AQ91" s="108"/>
      <c r="AR91" s="108"/>
      <c r="AS91" s="108"/>
      <c r="AT91" s="108"/>
      <c r="AU91" s="157"/>
      <c r="AV91" s="108"/>
      <c r="AW91" s="108"/>
      <c r="AX91" s="2"/>
      <c r="AY91" s="2"/>
      <c r="AZ91" s="2"/>
      <c r="BA91" s="2"/>
      <c r="BB91" s="2"/>
      <c r="BC91" s="2"/>
      <c r="BD91" s="2"/>
      <c r="BE91" s="2"/>
      <c r="BF91" s="2"/>
    </row>
    <row r="92" ht="13.5" customHeight="1">
      <c r="A92" s="166" t="s">
        <v>193</v>
      </c>
      <c r="B92" s="199" t="s">
        <v>194</v>
      </c>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c r="AK92" s="2"/>
      <c r="AL92" s="108"/>
      <c r="AM92" s="108"/>
      <c r="AN92" s="108"/>
      <c r="AO92" s="108"/>
      <c r="AP92" s="108"/>
      <c r="AQ92" s="108"/>
      <c r="AR92" s="108"/>
      <c r="AS92" s="108"/>
      <c r="AT92" s="108"/>
      <c r="AU92" s="157"/>
      <c r="AV92" s="108"/>
      <c r="AW92" s="108"/>
      <c r="AX92" s="2"/>
      <c r="AY92" s="2"/>
      <c r="AZ92" s="2"/>
      <c r="BA92" s="2"/>
      <c r="BB92" s="2"/>
      <c r="BC92" s="2"/>
      <c r="BD92" s="2"/>
      <c r="BE92" s="2"/>
      <c r="BF92" s="2"/>
    </row>
    <row r="93" ht="24.0" customHeight="1">
      <c r="A93" s="166" t="s">
        <v>195</v>
      </c>
      <c r="B93" s="200" t="s">
        <v>196</v>
      </c>
      <c r="AK93" s="2"/>
      <c r="AL93" s="108"/>
      <c r="AM93" s="108"/>
      <c r="AN93" s="108"/>
      <c r="AO93" s="108"/>
      <c r="AP93" s="108"/>
      <c r="AQ93" s="108"/>
      <c r="AR93" s="108"/>
      <c r="AS93" s="108"/>
      <c r="AT93" s="108"/>
      <c r="AU93" s="157"/>
      <c r="AV93" s="108"/>
      <c r="AW93" s="108"/>
      <c r="AX93" s="2"/>
      <c r="AY93" s="2"/>
      <c r="AZ93" s="2"/>
      <c r="BA93" s="2"/>
      <c r="BB93" s="2"/>
      <c r="BC93" s="2"/>
      <c r="BD93" s="2"/>
      <c r="BE93" s="2"/>
      <c r="BF93" s="2"/>
    </row>
    <row r="94" ht="6.0" customHeight="1">
      <c r="A94" s="166"/>
      <c r="B94" s="372"/>
      <c r="C94" s="372"/>
      <c r="D94" s="372"/>
      <c r="E94" s="372"/>
      <c r="F94" s="372"/>
      <c r="G94" s="372"/>
      <c r="H94" s="372"/>
      <c r="I94" s="372"/>
      <c r="J94" s="372"/>
      <c r="K94" s="372"/>
      <c r="L94" s="372"/>
      <c r="M94" s="372"/>
      <c r="N94" s="372"/>
      <c r="O94" s="372"/>
      <c r="P94" s="372"/>
      <c r="Q94" s="372"/>
      <c r="R94" s="372"/>
      <c r="S94" s="372"/>
      <c r="T94" s="372"/>
      <c r="U94" s="372"/>
      <c r="V94" s="372"/>
      <c r="W94" s="372"/>
      <c r="X94" s="372"/>
      <c r="Y94" s="372"/>
      <c r="Z94" s="372"/>
      <c r="AA94" s="372"/>
      <c r="AB94" s="372"/>
      <c r="AC94" s="372"/>
      <c r="AD94" s="372"/>
      <c r="AE94" s="372"/>
      <c r="AF94" s="372"/>
      <c r="AG94" s="372"/>
      <c r="AH94" s="372"/>
      <c r="AI94" s="372"/>
      <c r="AJ94" s="372"/>
      <c r="AK94" s="2"/>
      <c r="AL94" s="108"/>
      <c r="AM94" s="108"/>
      <c r="AN94" s="108"/>
      <c r="AO94" s="108"/>
      <c r="AP94" s="108"/>
      <c r="AQ94" s="108"/>
      <c r="AR94" s="108"/>
      <c r="AS94" s="108"/>
      <c r="AT94" s="108"/>
      <c r="AU94" s="157"/>
      <c r="AV94" s="108"/>
      <c r="AW94" s="108"/>
      <c r="AX94" s="2"/>
      <c r="AY94" s="2"/>
      <c r="AZ94" s="2"/>
      <c r="BA94" s="2"/>
      <c r="BB94" s="2"/>
      <c r="BC94" s="2"/>
      <c r="BD94" s="2"/>
      <c r="BE94" s="2"/>
      <c r="BF94" s="2"/>
    </row>
    <row r="95" ht="30.75" customHeight="1">
      <c r="A95" s="210" t="s">
        <v>197</v>
      </c>
      <c r="B95" s="211"/>
      <c r="C95" s="212"/>
      <c r="D95" s="212"/>
      <c r="E95" s="212"/>
      <c r="F95" s="212"/>
      <c r="G95" s="212"/>
      <c r="H95" s="212"/>
      <c r="I95" s="212"/>
      <c r="J95" s="212"/>
      <c r="K95" s="212"/>
      <c r="L95" s="213"/>
      <c r="M95" s="213"/>
      <c r="N95" s="213"/>
      <c r="O95" s="213"/>
      <c r="P95" s="213"/>
      <c r="Q95" s="213"/>
      <c r="R95" s="213"/>
      <c r="S95" s="373">
        <f>W38</f>
        <v>10800000</v>
      </c>
      <c r="T95" s="19"/>
      <c r="U95" s="19"/>
      <c r="V95" s="19"/>
      <c r="W95" s="236"/>
      <c r="X95" s="374" t="s">
        <v>100</v>
      </c>
      <c r="Y95" s="208"/>
      <c r="Z95" s="208"/>
      <c r="AA95" s="208"/>
      <c r="AB95" s="208"/>
      <c r="AC95" s="208"/>
      <c r="AD95" s="208"/>
      <c r="AE95" s="208"/>
      <c r="AF95" s="208"/>
      <c r="AG95" s="208"/>
      <c r="AH95" s="208"/>
      <c r="AI95" s="208"/>
      <c r="AJ95" s="208"/>
      <c r="AK95" s="2"/>
      <c r="AL95" s="108"/>
      <c r="AM95" s="108"/>
      <c r="AN95" s="108"/>
      <c r="AO95" s="108"/>
      <c r="AP95" s="108"/>
      <c r="AQ95" s="108"/>
      <c r="AR95" s="108"/>
      <c r="AS95" s="108"/>
      <c r="AT95" s="108"/>
      <c r="AU95" s="108"/>
      <c r="AV95" s="108"/>
      <c r="AW95" s="108"/>
      <c r="AX95" s="2"/>
      <c r="AY95" s="2"/>
      <c r="AZ95" s="2"/>
      <c r="BA95" s="2"/>
      <c r="BB95" s="2"/>
      <c r="BC95" s="2"/>
      <c r="BD95" s="2"/>
      <c r="BE95" s="2"/>
      <c r="BF95" s="2"/>
    </row>
    <row r="96" ht="30.75" customHeight="1">
      <c r="A96" s="375" t="s">
        <v>198</v>
      </c>
      <c r="B96" s="2"/>
      <c r="C96" s="376"/>
      <c r="D96" s="376"/>
      <c r="E96" s="376"/>
      <c r="F96" s="376"/>
      <c r="G96" s="376"/>
      <c r="H96" s="376"/>
      <c r="I96" s="376"/>
      <c r="J96" s="376"/>
      <c r="K96" s="376"/>
      <c r="L96" s="377"/>
      <c r="M96" s="377"/>
      <c r="N96" s="376"/>
      <c r="O96" s="376"/>
      <c r="P96" s="378"/>
      <c r="Q96" s="378"/>
      <c r="R96" s="379"/>
      <c r="S96" s="380" t="s">
        <v>199</v>
      </c>
      <c r="T96" s="246"/>
      <c r="U96" s="246"/>
      <c r="V96" s="246"/>
      <c r="W96" s="246"/>
      <c r="X96" s="381"/>
      <c r="Y96" s="382" t="s">
        <v>200</v>
      </c>
      <c r="Z96" s="47"/>
      <c r="AA96" s="47"/>
      <c r="AB96" s="47"/>
      <c r="AC96" s="47"/>
      <c r="AD96" s="96"/>
      <c r="AE96" s="382" t="s">
        <v>201</v>
      </c>
      <c r="AF96" s="47"/>
      <c r="AG96" s="47"/>
      <c r="AH96" s="47"/>
      <c r="AI96" s="47"/>
      <c r="AJ96" s="96"/>
      <c r="AK96" s="2"/>
      <c r="AL96" s="108"/>
      <c r="AM96" s="108"/>
      <c r="AN96" s="108"/>
      <c r="AO96" s="108"/>
      <c r="AP96" s="108"/>
      <c r="AQ96" s="108"/>
      <c r="AR96" s="108"/>
      <c r="AS96" s="108"/>
      <c r="AT96" s="108"/>
      <c r="AU96" s="108"/>
      <c r="AV96" s="108"/>
      <c r="AW96" s="108"/>
      <c r="AX96" s="2"/>
      <c r="AY96" s="2"/>
      <c r="AZ96" s="2"/>
      <c r="BA96" s="2"/>
      <c r="BB96" s="2"/>
      <c r="BC96" s="2"/>
      <c r="BD96" s="2"/>
      <c r="BE96" s="2"/>
      <c r="BF96" s="2"/>
    </row>
    <row r="97" ht="26.25" customHeight="1">
      <c r="A97" s="383"/>
      <c r="B97" s="384" t="s">
        <v>202</v>
      </c>
      <c r="C97" s="118"/>
      <c r="D97" s="118"/>
      <c r="E97" s="118"/>
      <c r="F97" s="118"/>
      <c r="G97" s="118"/>
      <c r="H97" s="118"/>
      <c r="I97" s="118"/>
      <c r="J97" s="118"/>
      <c r="K97" s="118"/>
      <c r="L97" s="118"/>
      <c r="M97" s="118"/>
      <c r="N97" s="118"/>
      <c r="O97" s="118"/>
      <c r="P97" s="118"/>
      <c r="Q97" s="118"/>
      <c r="R97" s="118"/>
      <c r="S97" s="385" t="b">
        <f>TRUE()</f>
        <v>1</v>
      </c>
      <c r="T97" s="21"/>
      <c r="U97" s="21"/>
      <c r="V97" s="21"/>
      <c r="W97" s="70"/>
      <c r="X97" s="386"/>
      <c r="Y97" s="387" t="b">
        <f>TRUE()</f>
        <v>1</v>
      </c>
      <c r="Z97" s="21"/>
      <c r="AA97" s="21"/>
      <c r="AB97" s="21"/>
      <c r="AC97" s="70"/>
      <c r="AD97" s="388"/>
      <c r="AE97" s="387" t="b">
        <f>TRUE()</f>
        <v>1</v>
      </c>
      <c r="AF97" s="21"/>
      <c r="AG97" s="21"/>
      <c r="AH97" s="21"/>
      <c r="AI97" s="224"/>
      <c r="AJ97" s="218" t="str">
        <f>IF(M19="○", IF(OR(AND(NOT(S97),NOT(Y97),AE97),AND(NOT(S97),NOT(Y97),NOT(AE97))),"×","○"),"")</f>
        <v>○</v>
      </c>
      <c r="AK97" s="389"/>
      <c r="AL97" s="219" t="s">
        <v>203</v>
      </c>
      <c r="AM97" s="13"/>
      <c r="AN97" s="13"/>
      <c r="AO97" s="13"/>
      <c r="AP97" s="13"/>
      <c r="AQ97" s="13"/>
      <c r="AR97" s="13"/>
      <c r="AS97" s="13"/>
      <c r="AT97" s="13"/>
      <c r="AU97" s="13"/>
      <c r="AV97" s="14"/>
      <c r="AW97" s="108"/>
      <c r="AX97" s="2"/>
      <c r="AY97" s="2"/>
      <c r="AZ97" s="2"/>
      <c r="BA97" s="2"/>
      <c r="BB97" s="2"/>
      <c r="BC97" s="2"/>
      <c r="BD97" s="2"/>
      <c r="BE97" s="2"/>
      <c r="BF97" s="2"/>
    </row>
    <row r="98" ht="18.75" customHeight="1">
      <c r="A98" s="390"/>
      <c r="B98" s="391" t="s">
        <v>204</v>
      </c>
      <c r="C98" s="150"/>
      <c r="D98" s="150"/>
      <c r="E98" s="150"/>
      <c r="F98" s="150"/>
      <c r="G98" s="150"/>
      <c r="H98" s="150"/>
      <c r="I98" s="150"/>
      <c r="J98" s="150"/>
      <c r="K98" s="150"/>
      <c r="L98" s="150"/>
      <c r="M98" s="150"/>
      <c r="N98" s="150"/>
      <c r="O98" s="150"/>
      <c r="P98" s="150"/>
      <c r="Q98" s="150"/>
      <c r="R98" s="392"/>
      <c r="S98" s="393">
        <v>18.0</v>
      </c>
      <c r="T98" s="19"/>
      <c r="U98" s="19"/>
      <c r="V98" s="19"/>
      <c r="W98" s="41"/>
      <c r="X98" s="394" t="s">
        <v>205</v>
      </c>
      <c r="Y98" s="395">
        <v>27.0</v>
      </c>
      <c r="Z98" s="19"/>
      <c r="AA98" s="19"/>
      <c r="AB98" s="19"/>
      <c r="AC98" s="41"/>
      <c r="AD98" s="289" t="s">
        <v>205</v>
      </c>
      <c r="AE98" s="395">
        <v>9.0</v>
      </c>
      <c r="AF98" s="19"/>
      <c r="AG98" s="19"/>
      <c r="AH98" s="19"/>
      <c r="AI98" s="41"/>
      <c r="AJ98" s="396" t="s">
        <v>205</v>
      </c>
      <c r="AK98" s="397" t="s">
        <v>206</v>
      </c>
      <c r="AL98" s="108"/>
      <c r="AM98" s="108"/>
      <c r="AN98" s="108"/>
      <c r="AO98" s="108"/>
      <c r="AP98" s="108"/>
      <c r="AQ98" s="108"/>
      <c r="AR98" s="108"/>
      <c r="AS98" s="108"/>
      <c r="AT98" s="108"/>
      <c r="AU98" s="108"/>
      <c r="AV98" s="108"/>
      <c r="AW98" s="108"/>
      <c r="AX98" s="2"/>
      <c r="AY98" s="2"/>
      <c r="AZ98" s="2"/>
      <c r="BA98" s="2"/>
      <c r="BB98" s="2"/>
      <c r="BC98" s="2"/>
      <c r="BD98" s="2"/>
      <c r="BE98" s="2"/>
      <c r="BF98" s="2"/>
    </row>
    <row r="99" ht="17.25" customHeight="1">
      <c r="A99" s="390"/>
      <c r="B99" s="398" t="s">
        <v>207</v>
      </c>
      <c r="C99" s="350"/>
      <c r="D99" s="350"/>
      <c r="E99" s="350"/>
      <c r="F99" s="350"/>
      <c r="G99" s="350"/>
      <c r="H99" s="350"/>
      <c r="I99" s="350"/>
      <c r="J99" s="350"/>
      <c r="K99" s="350"/>
      <c r="L99" s="350"/>
      <c r="M99" s="350"/>
      <c r="N99" s="350"/>
      <c r="O99" s="350"/>
      <c r="P99" s="350"/>
      <c r="Q99" s="350"/>
      <c r="R99" s="351"/>
      <c r="S99" s="399">
        <v>1.2</v>
      </c>
      <c r="T99" s="55"/>
      <c r="U99" s="55"/>
      <c r="V99" s="55"/>
      <c r="W99" s="56"/>
      <c r="X99" s="400" t="s">
        <v>208</v>
      </c>
      <c r="Y99" s="401">
        <v>1.0</v>
      </c>
      <c r="Z99" s="55"/>
      <c r="AA99" s="55"/>
      <c r="AB99" s="55"/>
      <c r="AC99" s="56"/>
      <c r="AD99" s="402" t="s">
        <v>208</v>
      </c>
      <c r="AE99" s="401">
        <v>0.6</v>
      </c>
      <c r="AF99" s="55"/>
      <c r="AG99" s="55"/>
      <c r="AH99" s="55"/>
      <c r="AI99" s="56"/>
      <c r="AJ99" s="403" t="str">
        <f>IF(M19="○", IF(AND(S97=1,Y97=1), IF(AND(S99&gt;Y99, Y99&gt;0),"○","×"),""),"")</f>
        <v/>
      </c>
      <c r="AK99" s="404"/>
      <c r="AL99" s="219" t="s">
        <v>209</v>
      </c>
      <c r="AM99" s="13"/>
      <c r="AN99" s="13"/>
      <c r="AO99" s="13"/>
      <c r="AP99" s="13"/>
      <c r="AQ99" s="13"/>
      <c r="AR99" s="13"/>
      <c r="AS99" s="13"/>
      <c r="AT99" s="13"/>
      <c r="AU99" s="13"/>
      <c r="AV99" s="14"/>
      <c r="AW99" s="108"/>
      <c r="AX99" s="2"/>
      <c r="AY99" s="2"/>
      <c r="AZ99" s="2"/>
      <c r="BA99" s="2"/>
      <c r="BB99" s="2"/>
      <c r="BC99" s="2"/>
      <c r="BD99" s="2"/>
      <c r="BE99" s="2"/>
      <c r="BF99" s="2"/>
    </row>
    <row r="100" ht="17.25" customHeight="1">
      <c r="A100" s="390"/>
      <c r="B100" s="405"/>
      <c r="C100" s="128"/>
      <c r="D100" s="128"/>
      <c r="E100" s="128"/>
      <c r="F100" s="128"/>
      <c r="G100" s="128"/>
      <c r="H100" s="128"/>
      <c r="I100" s="128"/>
      <c r="J100" s="128"/>
      <c r="K100" s="128"/>
      <c r="L100" s="128"/>
      <c r="M100" s="128"/>
      <c r="N100" s="128"/>
      <c r="O100" s="128"/>
      <c r="P100" s="128"/>
      <c r="Q100" s="128"/>
      <c r="R100" s="364"/>
      <c r="S100" s="406"/>
      <c r="T100" s="51"/>
      <c r="U100" s="51"/>
      <c r="V100" s="51"/>
      <c r="W100" s="124"/>
      <c r="X100" s="407"/>
      <c r="Y100" s="253"/>
      <c r="Z100" s="51"/>
      <c r="AA100" s="51"/>
      <c r="AB100" s="51"/>
      <c r="AC100" s="124"/>
      <c r="AD100" s="407"/>
      <c r="AE100" s="253"/>
      <c r="AF100" s="51"/>
      <c r="AG100" s="51"/>
      <c r="AH100" s="51"/>
      <c r="AI100" s="124"/>
      <c r="AJ100" s="218" t="str">
        <f>IF(M19="○", IF(AND(Y97=1,AE97=1), IF(AND(Y103="",AE103=""), IF(AND(Y99&gt;=2*AE99,AE99&gt;0),"○","×"), IF(AND(Y103&gt;=AE103, Y99&gt;0, AE99&gt;0),"○","×")), IF(AND(S97=1,AE97=1),IF(AND(Y103&gt;=AE103,AE103&gt;0), IF(AND(S99&gt;2*AE99,AE99&gt;0),"○","×"),"×"),"")),"")</f>
        <v/>
      </c>
      <c r="AK100" s="408" t="s">
        <v>210</v>
      </c>
      <c r="AL100" s="219" t="s">
        <v>211</v>
      </c>
      <c r="AM100" s="13"/>
      <c r="AN100" s="13"/>
      <c r="AO100" s="13"/>
      <c r="AP100" s="13"/>
      <c r="AQ100" s="13"/>
      <c r="AR100" s="13"/>
      <c r="AS100" s="13"/>
      <c r="AT100" s="13"/>
      <c r="AU100" s="13"/>
      <c r="AV100" s="14"/>
      <c r="AW100" s="108"/>
      <c r="AX100" s="2"/>
      <c r="AY100" s="2"/>
      <c r="AZ100" s="2"/>
      <c r="BA100" s="2"/>
      <c r="BB100" s="2"/>
      <c r="BC100" s="2"/>
      <c r="BD100" s="2"/>
      <c r="BE100" s="2"/>
      <c r="BF100" s="2"/>
    </row>
    <row r="101" ht="18.75" customHeight="1">
      <c r="A101" s="390"/>
      <c r="B101" s="409" t="s">
        <v>212</v>
      </c>
      <c r="C101" s="410"/>
      <c r="D101" s="410"/>
      <c r="E101" s="410"/>
      <c r="F101" s="410"/>
      <c r="G101" s="410"/>
      <c r="H101" s="410"/>
      <c r="I101" s="410"/>
      <c r="J101" s="410"/>
      <c r="K101" s="410"/>
      <c r="L101" s="410"/>
      <c r="M101" s="410"/>
      <c r="N101" s="410"/>
      <c r="O101" s="410"/>
      <c r="P101" s="410"/>
      <c r="Q101" s="410"/>
      <c r="R101" s="411"/>
      <c r="S101" s="412">
        <f>IFERROR(S95/((IFERROR(S98/(S99/S99), 0))+IFERROR(Y98/(S99/Y99),0)+IFERROR(AE98/(S99/AE99),0))/Y115,0)</f>
        <v>20000</v>
      </c>
      <c r="T101" s="246"/>
      <c r="U101" s="246"/>
      <c r="V101" s="246"/>
      <c r="W101" s="113"/>
      <c r="X101" s="413" t="s">
        <v>100</v>
      </c>
      <c r="Y101" s="414">
        <f>IFERROR(S95/((IFERROR(S98/(Y99/S99), 0))+IFERROR(Y98/(Y99/Y99),0)+IFERROR(AE98/(Y99/AE99),0))/Y115,0)</f>
        <v>16666.66667</v>
      </c>
      <c r="Z101" s="246"/>
      <c r="AA101" s="246"/>
      <c r="AB101" s="246"/>
      <c r="AC101" s="113"/>
      <c r="AD101" s="413" t="s">
        <v>100</v>
      </c>
      <c r="AE101" s="414">
        <f>IFERROR(S95/((IFERROR(S98/(AE99/S99), 0))+IFERROR(Y98/(AE99/Y99),0)+IFERROR(AE98/(AE99/AE99),0))/Y115,0)</f>
        <v>10000</v>
      </c>
      <c r="AF101" s="246"/>
      <c r="AG101" s="246"/>
      <c r="AH101" s="246"/>
      <c r="AI101" s="113"/>
      <c r="AJ101" s="415" t="s">
        <v>100</v>
      </c>
      <c r="AK101" s="404"/>
      <c r="AL101" s="108"/>
      <c r="AM101" s="108"/>
      <c r="AN101" s="108"/>
      <c r="AO101" s="108"/>
      <c r="AP101" s="108"/>
      <c r="AQ101" s="108"/>
      <c r="AR101" s="108"/>
      <c r="AS101" s="108"/>
      <c r="AT101" s="108"/>
      <c r="AU101" s="108"/>
      <c r="AV101" s="108"/>
      <c r="AW101" s="108"/>
      <c r="AX101" s="2"/>
      <c r="AY101" s="2"/>
      <c r="AZ101" s="2"/>
      <c r="BA101" s="2"/>
      <c r="BB101" s="2"/>
      <c r="BC101" s="2"/>
      <c r="BD101" s="2"/>
      <c r="BE101" s="2"/>
      <c r="BF101" s="2"/>
    </row>
    <row r="102" ht="19.5" customHeight="1">
      <c r="A102" s="390"/>
      <c r="B102" s="416" t="s">
        <v>213</v>
      </c>
      <c r="C102" s="150"/>
      <c r="D102" s="150"/>
      <c r="E102" s="150"/>
      <c r="F102" s="150"/>
      <c r="G102" s="150"/>
      <c r="H102" s="150"/>
      <c r="I102" s="150"/>
      <c r="J102" s="150"/>
      <c r="K102" s="150"/>
      <c r="L102" s="150"/>
      <c r="M102" s="150"/>
      <c r="N102" s="150"/>
      <c r="O102" s="150"/>
      <c r="P102" s="150"/>
      <c r="Q102" s="150"/>
      <c r="R102" s="392"/>
      <c r="S102" s="417" t="s">
        <v>141</v>
      </c>
      <c r="T102" s="418">
        <f>S98*S101*Y115</f>
        <v>4320000</v>
      </c>
      <c r="U102" s="410"/>
      <c r="V102" s="411"/>
      <c r="W102" s="419" t="s">
        <v>100</v>
      </c>
      <c r="X102" s="420" t="s">
        <v>142</v>
      </c>
      <c r="Y102" s="421" t="s">
        <v>141</v>
      </c>
      <c r="Z102" s="422">
        <f>Y98*Y101*Y115</f>
        <v>5400000</v>
      </c>
      <c r="AA102" s="246"/>
      <c r="AB102" s="113"/>
      <c r="AC102" s="423" t="s">
        <v>100</v>
      </c>
      <c r="AD102" s="420" t="s">
        <v>142</v>
      </c>
      <c r="AE102" s="421" t="s">
        <v>141</v>
      </c>
      <c r="AF102" s="422">
        <f>AE98*AE101*Y115</f>
        <v>1080000</v>
      </c>
      <c r="AG102" s="246"/>
      <c r="AH102" s="113"/>
      <c r="AI102" s="423" t="s">
        <v>100</v>
      </c>
      <c r="AJ102" s="424" t="s">
        <v>142</v>
      </c>
      <c r="AK102" s="2"/>
      <c r="AL102" s="108"/>
      <c r="AM102" s="108"/>
      <c r="AN102" s="108"/>
      <c r="AO102" s="108"/>
      <c r="AP102" s="108"/>
      <c r="AQ102" s="108"/>
      <c r="AR102" s="108"/>
      <c r="AS102" s="108"/>
      <c r="AT102" s="108"/>
      <c r="AU102" s="108"/>
      <c r="AV102" s="108"/>
      <c r="AW102" s="108"/>
      <c r="AX102" s="2"/>
      <c r="AY102" s="2"/>
      <c r="AZ102" s="2"/>
      <c r="BA102" s="2"/>
      <c r="BB102" s="2"/>
      <c r="BC102" s="2"/>
      <c r="BD102" s="2"/>
      <c r="BE102" s="2"/>
      <c r="BF102" s="2"/>
    </row>
    <row r="103" ht="24.75" customHeight="1">
      <c r="A103" s="383"/>
      <c r="B103" s="425" t="s">
        <v>214</v>
      </c>
      <c r="C103" s="51"/>
      <c r="D103" s="51"/>
      <c r="E103" s="51"/>
      <c r="F103" s="51"/>
      <c r="G103" s="51"/>
      <c r="H103" s="51"/>
      <c r="I103" s="51"/>
      <c r="J103" s="51"/>
      <c r="K103" s="51"/>
      <c r="L103" s="51"/>
      <c r="M103" s="51"/>
      <c r="N103" s="51"/>
      <c r="O103" s="51"/>
      <c r="P103" s="51"/>
      <c r="Q103" s="51"/>
      <c r="R103" s="51"/>
      <c r="S103" s="426"/>
      <c r="T103" s="62"/>
      <c r="U103" s="62"/>
      <c r="V103" s="62"/>
      <c r="W103" s="62"/>
      <c r="X103" s="62"/>
      <c r="Y103" s="427">
        <v>249500.0</v>
      </c>
      <c r="Z103" s="25"/>
      <c r="AA103" s="25"/>
      <c r="AB103" s="25"/>
      <c r="AC103" s="72"/>
      <c r="AD103" s="428" t="s">
        <v>100</v>
      </c>
      <c r="AE103" s="429">
        <v>225000.0</v>
      </c>
      <c r="AF103" s="47"/>
      <c r="AG103" s="47"/>
      <c r="AH103" s="47"/>
      <c r="AI103" s="96"/>
      <c r="AJ103" s="430" t="s">
        <v>100</v>
      </c>
      <c r="AK103" s="2"/>
      <c r="AL103" s="108"/>
      <c r="AM103" s="108"/>
      <c r="AN103" s="108"/>
      <c r="AO103" s="108"/>
      <c r="AP103" s="108"/>
      <c r="AQ103" s="108"/>
      <c r="AR103" s="108"/>
      <c r="AS103" s="108"/>
      <c r="AT103" s="108"/>
      <c r="AU103" s="108"/>
      <c r="AV103" s="108"/>
      <c r="AW103" s="108"/>
      <c r="AX103" s="2"/>
      <c r="AY103" s="2"/>
      <c r="AZ103" s="2"/>
      <c r="BA103" s="2"/>
      <c r="BB103" s="2"/>
      <c r="BC103" s="2"/>
      <c r="BD103" s="2"/>
      <c r="BE103" s="2"/>
      <c r="BF103" s="2"/>
    </row>
    <row r="104" ht="30.75" customHeight="1">
      <c r="A104" s="383"/>
      <c r="B104" s="431" t="s">
        <v>215</v>
      </c>
      <c r="C104" s="19"/>
      <c r="D104" s="19"/>
      <c r="E104" s="19"/>
      <c r="F104" s="19"/>
      <c r="G104" s="19"/>
      <c r="H104" s="19"/>
      <c r="I104" s="19"/>
      <c r="J104" s="19"/>
      <c r="K104" s="19"/>
      <c r="L104" s="19"/>
      <c r="M104" s="19"/>
      <c r="N104" s="19"/>
      <c r="O104" s="19"/>
      <c r="P104" s="19"/>
      <c r="Q104" s="19"/>
      <c r="R104" s="19"/>
      <c r="S104" s="19"/>
      <c r="T104" s="19"/>
      <c r="U104" s="19"/>
      <c r="V104" s="19"/>
      <c r="W104" s="19"/>
      <c r="X104" s="19"/>
      <c r="Y104" s="432">
        <v>4200000.0</v>
      </c>
      <c r="Z104" s="19"/>
      <c r="AA104" s="19"/>
      <c r="AB104" s="19"/>
      <c r="AC104" s="41"/>
      <c r="AD104" s="433" t="s">
        <v>100</v>
      </c>
      <c r="AE104" s="434" t="s">
        <v>120</v>
      </c>
      <c r="AF104" s="435" t="str">
        <f>IF(M19="○", IF(Y104,IF(Y104&lt;=4400000,"○","☓"),""),"")</f>
        <v>○</v>
      </c>
      <c r="AG104" s="436" t="s">
        <v>216</v>
      </c>
      <c r="AH104" s="121"/>
      <c r="AI104" s="121"/>
      <c r="AJ104" s="121"/>
      <c r="AK104" s="121"/>
      <c r="AL104" s="219" t="s">
        <v>217</v>
      </c>
      <c r="AM104" s="13"/>
      <c r="AN104" s="13"/>
      <c r="AO104" s="13"/>
      <c r="AP104" s="13"/>
      <c r="AQ104" s="13"/>
      <c r="AR104" s="13"/>
      <c r="AS104" s="13"/>
      <c r="AT104" s="13"/>
      <c r="AU104" s="13"/>
      <c r="AV104" s="14"/>
      <c r="AW104" s="108"/>
      <c r="AX104" s="2"/>
      <c r="AY104" s="2"/>
      <c r="AZ104" s="2"/>
      <c r="BA104" s="2"/>
      <c r="BB104" s="2"/>
      <c r="BC104" s="2"/>
      <c r="BD104" s="2"/>
      <c r="BE104" s="2"/>
      <c r="BF104" s="2"/>
    </row>
    <row r="105" ht="28.5" customHeight="1">
      <c r="A105" s="437"/>
      <c r="B105" s="438" t="s">
        <v>218</v>
      </c>
      <c r="Y105" s="432">
        <v>2.0</v>
      </c>
      <c r="Z105" s="19"/>
      <c r="AA105" s="19"/>
      <c r="AB105" s="19"/>
      <c r="AC105" s="41"/>
      <c r="AD105" s="415" t="s">
        <v>205</v>
      </c>
      <c r="AE105" s="439" t="s">
        <v>120</v>
      </c>
      <c r="AF105" s="440" t="str">
        <f>IF(M19="○",IF(OR(Y105&gt;=Y106,OR(C108,C109,C110,C111)=1),"○","☓"),"")</f>
        <v>☓</v>
      </c>
      <c r="AG105" s="441" t="s">
        <v>219</v>
      </c>
      <c r="AH105" s="121"/>
      <c r="AI105" s="121"/>
      <c r="AJ105" s="442"/>
      <c r="AK105" s="2"/>
      <c r="AL105" s="443" t="s">
        <v>220</v>
      </c>
      <c r="AM105" s="318"/>
      <c r="AN105" s="318"/>
      <c r="AO105" s="318"/>
      <c r="AP105" s="318"/>
      <c r="AQ105" s="318"/>
      <c r="AR105" s="318"/>
      <c r="AS105" s="318"/>
      <c r="AT105" s="318"/>
      <c r="AU105" s="318"/>
      <c r="AV105" s="319"/>
      <c r="AW105" s="122"/>
      <c r="AX105" s="444"/>
      <c r="AY105" s="444"/>
      <c r="AZ105" s="444"/>
      <c r="BA105" s="444"/>
      <c r="BB105" s="444"/>
      <c r="BC105" s="121"/>
      <c r="BD105" s="121"/>
      <c r="BE105" s="121"/>
      <c r="BF105" s="121"/>
    </row>
    <row r="106" ht="28.5" customHeight="1">
      <c r="A106" s="437"/>
      <c r="B106" s="445" t="s">
        <v>221</v>
      </c>
      <c r="C106" s="350"/>
      <c r="D106" s="350"/>
      <c r="E106" s="350"/>
      <c r="F106" s="350"/>
      <c r="G106" s="350"/>
      <c r="H106" s="350"/>
      <c r="I106" s="350"/>
      <c r="J106" s="350"/>
      <c r="K106" s="350"/>
      <c r="L106" s="350"/>
      <c r="M106" s="350"/>
      <c r="N106" s="350"/>
      <c r="O106" s="350"/>
      <c r="P106" s="350"/>
      <c r="Q106" s="350"/>
      <c r="R106" s="350"/>
      <c r="S106" s="350"/>
      <c r="T106" s="350"/>
      <c r="U106" s="350"/>
      <c r="V106" s="350"/>
      <c r="W106" s="350"/>
      <c r="X106" s="350"/>
      <c r="Y106" s="44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19"/>
      <c r="AA106" s="19"/>
      <c r="AB106" s="19"/>
      <c r="AC106" s="19"/>
      <c r="AD106" s="447" t="s">
        <v>222</v>
      </c>
      <c r="AE106" s="439" t="s">
        <v>120</v>
      </c>
      <c r="AF106" s="448"/>
      <c r="AG106" s="404"/>
      <c r="AH106" s="121"/>
      <c r="AI106" s="439"/>
      <c r="AJ106" s="442"/>
      <c r="AK106" s="2"/>
      <c r="AL106" s="449"/>
      <c r="AM106" s="62"/>
      <c r="AN106" s="62"/>
      <c r="AO106" s="62"/>
      <c r="AP106" s="62"/>
      <c r="AQ106" s="62"/>
      <c r="AR106" s="62"/>
      <c r="AS106" s="62"/>
      <c r="AT106" s="62"/>
      <c r="AU106" s="62"/>
      <c r="AV106" s="450"/>
      <c r="AW106" s="122"/>
      <c r="AX106" s="444"/>
      <c r="AY106" s="444"/>
      <c r="AZ106" s="444"/>
      <c r="BA106" s="444"/>
      <c r="BB106" s="444"/>
      <c r="BC106" s="121"/>
      <c r="BD106" s="121"/>
      <c r="BE106" s="121"/>
      <c r="BF106" s="121"/>
    </row>
    <row r="107" ht="18.0" customHeight="1">
      <c r="A107" s="451"/>
      <c r="B107" s="452" t="s">
        <v>223</v>
      </c>
      <c r="C107" s="453"/>
      <c r="D107" s="454"/>
      <c r="E107" s="455"/>
      <c r="F107" s="455"/>
      <c r="G107" s="455"/>
      <c r="H107" s="455"/>
      <c r="I107" s="455"/>
      <c r="J107" s="455"/>
      <c r="K107" s="455"/>
      <c r="L107" s="455"/>
      <c r="M107" s="455"/>
      <c r="N107" s="455"/>
      <c r="O107" s="455"/>
      <c r="P107" s="455"/>
      <c r="Q107" s="455"/>
      <c r="R107" s="455"/>
      <c r="S107" s="455"/>
      <c r="T107" s="455"/>
      <c r="U107" s="455"/>
      <c r="V107" s="455"/>
      <c r="W107" s="455"/>
      <c r="X107" s="455"/>
      <c r="Y107" s="371"/>
      <c r="Z107" s="371"/>
      <c r="AA107" s="371"/>
      <c r="AB107" s="371"/>
      <c r="AC107" s="371"/>
      <c r="AD107" s="371"/>
      <c r="AE107" s="455"/>
      <c r="AF107" s="455"/>
      <c r="AG107" s="455"/>
      <c r="AH107" s="455"/>
      <c r="AI107" s="455"/>
      <c r="AJ107" s="456"/>
      <c r="AK107" s="121"/>
      <c r="AL107" s="122"/>
      <c r="AM107" s="273"/>
      <c r="AN107" s="457"/>
      <c r="AO107" s="457"/>
      <c r="AP107" s="457"/>
      <c r="AQ107" s="457"/>
      <c r="AR107" s="458"/>
      <c r="AS107" s="122"/>
      <c r="AT107" s="140"/>
      <c r="AU107" s="122"/>
      <c r="AV107" s="122"/>
      <c r="AW107" s="122"/>
      <c r="AX107" s="121"/>
      <c r="AY107" s="121"/>
      <c r="AZ107" s="121"/>
      <c r="BA107" s="121"/>
      <c r="BB107" s="121"/>
      <c r="BC107" s="121"/>
      <c r="BD107" s="121"/>
      <c r="BE107" s="121"/>
      <c r="BF107" s="121"/>
    </row>
    <row r="108" ht="16.5" customHeight="1">
      <c r="A108" s="451"/>
      <c r="B108" s="248"/>
      <c r="C108" s="459" t="b">
        <f>TRUE()</f>
        <v>1</v>
      </c>
      <c r="D108" s="203" t="s">
        <v>224</v>
      </c>
      <c r="E108" s="168"/>
      <c r="F108" s="168"/>
      <c r="G108" s="168"/>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84"/>
      <c r="AJ108" s="460"/>
      <c r="AK108" s="121"/>
      <c r="AL108" s="122"/>
      <c r="AM108" s="273"/>
      <c r="AN108" s="457"/>
      <c r="AO108" s="457"/>
      <c r="AP108" s="457"/>
      <c r="AQ108" s="457"/>
      <c r="AR108" s="458"/>
      <c r="AS108" s="122"/>
      <c r="AT108" s="140"/>
      <c r="AU108" s="122"/>
      <c r="AV108" s="122"/>
      <c r="AW108" s="122"/>
      <c r="AX108" s="121"/>
      <c r="AY108" s="121"/>
      <c r="AZ108" s="121"/>
      <c r="BA108" s="121"/>
      <c r="BB108" s="121"/>
      <c r="BC108" s="121"/>
      <c r="BD108" s="121"/>
      <c r="BE108" s="121"/>
      <c r="BF108" s="121"/>
    </row>
    <row r="109" ht="16.5" customHeight="1">
      <c r="A109" s="451"/>
      <c r="B109" s="248"/>
      <c r="C109" s="461" t="b">
        <f t="shared" ref="C109:C111" si="3">FALSE()</f>
        <v>0</v>
      </c>
      <c r="D109" s="203" t="s">
        <v>225</v>
      </c>
      <c r="E109" s="462"/>
      <c r="F109" s="462"/>
      <c r="G109" s="462"/>
      <c r="H109" s="462"/>
      <c r="I109" s="462"/>
      <c r="J109" s="462"/>
      <c r="K109" s="462"/>
      <c r="L109" s="462"/>
      <c r="M109" s="462"/>
      <c r="N109" s="462"/>
      <c r="O109" s="462"/>
      <c r="P109" s="462"/>
      <c r="Q109" s="462"/>
      <c r="R109" s="462"/>
      <c r="S109" s="462"/>
      <c r="T109" s="168"/>
      <c r="U109" s="168"/>
      <c r="V109" s="168"/>
      <c r="W109" s="168"/>
      <c r="X109" s="168"/>
      <c r="Y109" s="168"/>
      <c r="Z109" s="168"/>
      <c r="AA109" s="168"/>
      <c r="AB109" s="168"/>
      <c r="AC109" s="168"/>
      <c r="AD109" s="168"/>
      <c r="AE109" s="168"/>
      <c r="AF109" s="168"/>
      <c r="AG109" s="168"/>
      <c r="AH109" s="168"/>
      <c r="AI109" s="184"/>
      <c r="AJ109" s="460"/>
      <c r="AK109" s="121"/>
      <c r="AL109" s="122"/>
      <c r="AM109" s="273"/>
      <c r="AN109" s="457"/>
      <c r="AO109" s="457"/>
      <c r="AP109" s="457"/>
      <c r="AQ109" s="457"/>
      <c r="AR109" s="458"/>
      <c r="AS109" s="122"/>
      <c r="AT109" s="140"/>
      <c r="AU109" s="122"/>
      <c r="AV109" s="122"/>
      <c r="AW109" s="122"/>
      <c r="AX109" s="121"/>
      <c r="AY109" s="121"/>
      <c r="AZ109" s="121"/>
      <c r="BA109" s="121"/>
      <c r="BB109" s="121"/>
      <c r="BC109" s="121"/>
      <c r="BD109" s="121"/>
      <c r="BE109" s="121"/>
      <c r="BF109" s="121"/>
    </row>
    <row r="110" ht="25.5" customHeight="1">
      <c r="A110" s="451"/>
      <c r="B110" s="248"/>
      <c r="C110" s="461" t="b">
        <f t="shared" si="3"/>
        <v>0</v>
      </c>
      <c r="D110" s="371" t="s">
        <v>226</v>
      </c>
      <c r="AJ110" s="460"/>
      <c r="AK110" s="463"/>
      <c r="AL110" s="457"/>
      <c r="AM110" s="457"/>
      <c r="AN110" s="457"/>
      <c r="AO110" s="458"/>
      <c r="AP110" s="122"/>
      <c r="AQ110" s="140"/>
      <c r="AR110" s="122"/>
      <c r="AS110" s="122"/>
      <c r="AT110" s="122"/>
      <c r="AU110" s="122"/>
      <c r="AV110" s="122"/>
      <c r="AW110" s="122"/>
      <c r="AX110" s="121"/>
      <c r="AY110" s="121"/>
      <c r="AZ110" s="121"/>
      <c r="BA110" s="121"/>
      <c r="BB110" s="121"/>
      <c r="BC110" s="121"/>
      <c r="BD110" s="121"/>
      <c r="BE110" s="121"/>
      <c r="BF110" s="121"/>
    </row>
    <row r="111" ht="18.0" customHeight="1">
      <c r="A111" s="464"/>
      <c r="B111" s="465"/>
      <c r="C111" s="466" t="b">
        <f t="shared" si="3"/>
        <v>0</v>
      </c>
      <c r="D111" s="467" t="s">
        <v>227</v>
      </c>
      <c r="E111" s="468"/>
      <c r="F111" s="469"/>
      <c r="G111" s="470"/>
      <c r="H111" s="470"/>
      <c r="I111" s="470"/>
      <c r="J111" s="470"/>
      <c r="K111" s="470"/>
      <c r="L111" s="470"/>
      <c r="M111" s="470"/>
      <c r="N111" s="470"/>
      <c r="O111" s="470"/>
      <c r="P111" s="470"/>
      <c r="Q111" s="470"/>
      <c r="R111" s="470"/>
      <c r="S111" s="470"/>
      <c r="T111" s="470"/>
      <c r="U111" s="470"/>
      <c r="V111" s="470"/>
      <c r="W111" s="470"/>
      <c r="X111" s="470"/>
      <c r="Y111" s="470"/>
      <c r="Z111" s="470"/>
      <c r="AA111" s="470"/>
      <c r="AB111" s="470"/>
      <c r="AC111" s="470"/>
      <c r="AD111" s="470"/>
      <c r="AE111" s="470"/>
      <c r="AF111" s="470"/>
      <c r="AG111" s="470"/>
      <c r="AH111" s="470"/>
      <c r="AI111" s="471"/>
      <c r="AJ111" s="430" t="s">
        <v>142</v>
      </c>
      <c r="AK111" s="121"/>
      <c r="AL111" s="122"/>
      <c r="AM111" s="122"/>
      <c r="AN111" s="122"/>
      <c r="AO111" s="122"/>
      <c r="AP111" s="122"/>
      <c r="AQ111" s="122"/>
      <c r="AR111" s="122"/>
      <c r="AS111" s="122"/>
      <c r="AT111" s="122"/>
      <c r="AU111" s="122"/>
      <c r="AV111" s="122"/>
      <c r="AW111" s="122"/>
      <c r="AX111" s="121"/>
      <c r="AY111" s="121"/>
      <c r="AZ111" s="121"/>
      <c r="BA111" s="121"/>
      <c r="BB111" s="121"/>
      <c r="BC111" s="121"/>
      <c r="BD111" s="121"/>
      <c r="BE111" s="121"/>
      <c r="BF111" s="121"/>
    </row>
    <row r="112" ht="33.0" customHeight="1">
      <c r="A112" s="372" t="s">
        <v>228</v>
      </c>
      <c r="AK112" s="2"/>
      <c r="AL112" s="108"/>
      <c r="AM112" s="108"/>
      <c r="AN112" s="108"/>
      <c r="AO112" s="108"/>
      <c r="AP112" s="108"/>
      <c r="AQ112" s="108"/>
      <c r="AR112" s="108"/>
      <c r="AS112" s="108"/>
      <c r="AT112" s="108"/>
      <c r="AU112" s="108"/>
      <c r="AV112" s="108"/>
      <c r="AW112" s="108"/>
      <c r="AX112" s="2"/>
      <c r="AY112" s="2"/>
      <c r="AZ112" s="2"/>
      <c r="BA112" s="2"/>
      <c r="BB112" s="2"/>
      <c r="BC112" s="2"/>
      <c r="BD112" s="2"/>
      <c r="BE112" s="2"/>
      <c r="BF112" s="2"/>
    </row>
    <row r="113" ht="7.5" customHeight="1">
      <c r="A113" s="200"/>
      <c r="B113" s="201"/>
      <c r="C113" s="201"/>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
      <c r="AL113" s="108"/>
      <c r="AM113" s="108"/>
      <c r="AN113" s="108"/>
      <c r="AO113" s="108"/>
      <c r="AP113" s="108"/>
      <c r="AQ113" s="108"/>
      <c r="AR113" s="108"/>
      <c r="AS113" s="108"/>
      <c r="AT113" s="108"/>
      <c r="AU113" s="108"/>
      <c r="AV113" s="108"/>
      <c r="AW113" s="108"/>
      <c r="AX113" s="2"/>
      <c r="AY113" s="2"/>
      <c r="AZ113" s="2"/>
      <c r="BA113" s="2"/>
      <c r="BB113" s="2"/>
      <c r="BC113" s="2"/>
      <c r="BD113" s="2"/>
      <c r="BE113" s="2"/>
      <c r="BF113" s="2"/>
    </row>
    <row r="114" ht="19.5" customHeight="1">
      <c r="A114" s="169" t="s">
        <v>229</v>
      </c>
      <c r="B114" s="168"/>
      <c r="C114" s="168"/>
      <c r="D114" s="168"/>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2"/>
      <c r="AK114" s="121"/>
      <c r="AL114" s="219" t="s">
        <v>230</v>
      </c>
      <c r="AM114" s="13"/>
      <c r="AN114" s="13"/>
      <c r="AO114" s="13"/>
      <c r="AP114" s="13"/>
      <c r="AQ114" s="13"/>
      <c r="AR114" s="13"/>
      <c r="AS114" s="13"/>
      <c r="AT114" s="13"/>
      <c r="AU114" s="13"/>
      <c r="AV114" s="14"/>
      <c r="AW114" s="108"/>
      <c r="AX114" s="2"/>
      <c r="AY114" s="2"/>
      <c r="AZ114" s="2"/>
      <c r="BA114" s="2"/>
      <c r="BB114" s="2"/>
      <c r="BC114" s="2"/>
      <c r="BD114" s="2"/>
      <c r="BE114" s="2"/>
      <c r="BF114" s="2"/>
    </row>
    <row r="115" ht="22.5" customHeight="1">
      <c r="A115" s="472" t="s">
        <v>231</v>
      </c>
      <c r="B115" s="19"/>
      <c r="C115" s="19"/>
      <c r="D115" s="19"/>
      <c r="E115" s="221"/>
      <c r="F115" s="226" t="s">
        <v>98</v>
      </c>
      <c r="G115" s="222"/>
      <c r="H115" s="473">
        <v>5.0</v>
      </c>
      <c r="I115" s="224"/>
      <c r="J115" s="222" t="s">
        <v>129</v>
      </c>
      <c r="K115" s="473">
        <v>6.0</v>
      </c>
      <c r="L115" s="224"/>
      <c r="M115" s="222" t="s">
        <v>130</v>
      </c>
      <c r="N115" s="225" t="s">
        <v>131</v>
      </c>
      <c r="O115" s="225"/>
      <c r="P115" s="222" t="s">
        <v>98</v>
      </c>
      <c r="Q115" s="222"/>
      <c r="R115" s="473">
        <v>6.0</v>
      </c>
      <c r="S115" s="224"/>
      <c r="T115" s="222" t="s">
        <v>129</v>
      </c>
      <c r="U115" s="473">
        <v>5.0</v>
      </c>
      <c r="V115" s="224"/>
      <c r="W115" s="222" t="s">
        <v>130</v>
      </c>
      <c r="X115" s="222" t="s">
        <v>132</v>
      </c>
      <c r="Y115" s="222">
        <f>IF(H115&gt;=1,(R115*12+U115)-(H115*12+K115)+1,"")</f>
        <v>12</v>
      </c>
      <c r="Z115" s="225" t="s">
        <v>133</v>
      </c>
      <c r="AA115" s="21"/>
      <c r="AB115" s="226" t="s">
        <v>134</v>
      </c>
      <c r="AC115" s="121"/>
      <c r="AD115" s="121"/>
      <c r="AE115" s="121"/>
      <c r="AF115" s="121"/>
      <c r="AG115" s="121"/>
      <c r="AH115" s="121"/>
      <c r="AI115" s="121"/>
      <c r="AJ115" s="218" t="str">
        <f>IF(M19="○", IF(AND(AND(H115&lt;&gt;"",K115&lt;&gt;"",R115&lt;&gt;"",U115&lt;&gt;""), E116&lt;&gt;"",OR(E118=1,I118=1,O118=1,V118=1,AND(Z118=1,AD118&lt;&gt;"")),OR(E120=1,L120=1,AND(S120=1,X120&lt;&gt;"")),AND(E122&lt;&gt;"",N124&lt;&gt;"",Q124&lt;&gt;""),OR(U124=1,Y124=1)),"○","×"), "")</f>
        <v>×</v>
      </c>
      <c r="AK115" s="474"/>
      <c r="AL115" s="122"/>
      <c r="AM115" s="122"/>
      <c r="AN115" s="122"/>
      <c r="AO115" s="122"/>
      <c r="AP115" s="122"/>
      <c r="AQ115" s="122"/>
      <c r="AR115" s="122"/>
      <c r="AS115" s="122"/>
      <c r="AT115" s="122"/>
      <c r="AU115" s="122"/>
      <c r="AV115" s="122"/>
      <c r="AW115" s="122"/>
      <c r="AX115" s="121"/>
      <c r="AY115" s="121"/>
      <c r="AZ115" s="121"/>
      <c r="BA115" s="121"/>
      <c r="BB115" s="121"/>
      <c r="BC115" s="121"/>
      <c r="BD115" s="121"/>
      <c r="BE115" s="121"/>
      <c r="BF115" s="121"/>
    </row>
    <row r="116" ht="45.0" customHeight="1">
      <c r="A116" s="475" t="s">
        <v>232</v>
      </c>
      <c r="B116" s="55"/>
      <c r="C116" s="55"/>
      <c r="D116" s="55"/>
      <c r="E116" s="476" t="s">
        <v>233</v>
      </c>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4"/>
      <c r="AK116" s="121"/>
      <c r="AL116" s="122"/>
      <c r="AM116" s="108"/>
      <c r="AN116" s="108"/>
      <c r="AO116" s="108"/>
      <c r="AP116" s="108"/>
      <c r="AQ116" s="108"/>
      <c r="AR116" s="108"/>
      <c r="AS116" s="108"/>
      <c r="AT116" s="108"/>
      <c r="AU116" s="157"/>
      <c r="AV116" s="108"/>
      <c r="AW116" s="108"/>
      <c r="AX116" s="2"/>
      <c r="AY116" s="2"/>
      <c r="AZ116" s="2"/>
      <c r="BA116" s="2"/>
      <c r="BB116" s="2"/>
      <c r="BC116" s="2"/>
      <c r="BD116" s="2"/>
      <c r="BE116" s="2"/>
      <c r="BF116" s="2"/>
    </row>
    <row r="117" ht="18.75" customHeight="1">
      <c r="A117" s="253"/>
      <c r="B117" s="51"/>
      <c r="C117" s="51"/>
      <c r="D117" s="51"/>
      <c r="E117" s="477" t="s">
        <v>234</v>
      </c>
      <c r="F117" s="19"/>
      <c r="G117" s="19"/>
      <c r="H117" s="19"/>
      <c r="I117" s="19"/>
      <c r="J117" s="19"/>
      <c r="K117" s="19"/>
      <c r="L117" s="19"/>
      <c r="M117" s="19"/>
      <c r="N117" s="19"/>
      <c r="O117" s="19"/>
      <c r="P117" s="41"/>
      <c r="Q117" s="478"/>
      <c r="R117" s="19"/>
      <c r="S117" s="19"/>
      <c r="T117" s="19"/>
      <c r="U117" s="19"/>
      <c r="V117" s="19"/>
      <c r="W117" s="19"/>
      <c r="X117" s="19"/>
      <c r="Y117" s="19"/>
      <c r="Z117" s="19"/>
      <c r="AA117" s="19"/>
      <c r="AB117" s="19"/>
      <c r="AC117" s="19"/>
      <c r="AD117" s="19"/>
      <c r="AE117" s="19"/>
      <c r="AF117" s="19"/>
      <c r="AG117" s="19"/>
      <c r="AH117" s="19"/>
      <c r="AI117" s="35"/>
      <c r="AJ117" s="218" t="str">
        <f>IF(S97=0, IF(Q117&lt;&gt;"","○","×"),"")</f>
        <v/>
      </c>
      <c r="AK117" s="121"/>
      <c r="AL117" s="219" t="s">
        <v>235</v>
      </c>
      <c r="AM117" s="13"/>
      <c r="AN117" s="13"/>
      <c r="AO117" s="13"/>
      <c r="AP117" s="13"/>
      <c r="AQ117" s="13"/>
      <c r="AR117" s="13"/>
      <c r="AS117" s="13"/>
      <c r="AT117" s="13"/>
      <c r="AU117" s="13"/>
      <c r="AV117" s="14"/>
      <c r="AW117" s="108"/>
      <c r="AX117" s="2"/>
      <c r="AY117" s="2"/>
      <c r="AZ117" s="2"/>
      <c r="BA117" s="2"/>
      <c r="BB117" s="2"/>
      <c r="BC117" s="2"/>
      <c r="BD117" s="2"/>
      <c r="BE117" s="2"/>
      <c r="BF117" s="2"/>
    </row>
    <row r="118" ht="29.25" customHeight="1">
      <c r="A118" s="472" t="s">
        <v>135</v>
      </c>
      <c r="B118" s="19"/>
      <c r="C118" s="19"/>
      <c r="D118" s="19"/>
      <c r="E118" s="479"/>
      <c r="F118" s="173" t="s">
        <v>136</v>
      </c>
      <c r="G118" s="19"/>
      <c r="H118" s="19"/>
      <c r="I118" s="480" t="b">
        <f>TRUE()</f>
        <v>1</v>
      </c>
      <c r="J118" s="173" t="s">
        <v>137</v>
      </c>
      <c r="K118" s="19"/>
      <c r="L118" s="19"/>
      <c r="M118" s="19"/>
      <c r="N118" s="19"/>
      <c r="O118" s="481" t="b">
        <f>FALSE()</f>
        <v>0</v>
      </c>
      <c r="P118" s="482" t="s">
        <v>138</v>
      </c>
      <c r="Q118" s="19"/>
      <c r="R118" s="19"/>
      <c r="S118" s="19"/>
      <c r="T118" s="19"/>
      <c r="U118" s="19"/>
      <c r="V118" s="481" t="b">
        <f>FALSE()</f>
        <v>0</v>
      </c>
      <c r="W118" s="173" t="s">
        <v>139</v>
      </c>
      <c r="X118" s="19"/>
      <c r="Y118" s="211"/>
      <c r="Z118" s="483" t="b">
        <f>FALSE()</f>
        <v>0</v>
      </c>
      <c r="AA118" s="482" t="s">
        <v>140</v>
      </c>
      <c r="AB118" s="19"/>
      <c r="AC118" s="484" t="s">
        <v>141</v>
      </c>
      <c r="AD118" s="485"/>
      <c r="AE118" s="19"/>
      <c r="AF118" s="19"/>
      <c r="AG118" s="19"/>
      <c r="AH118" s="236"/>
      <c r="AI118" s="130" t="s">
        <v>142</v>
      </c>
      <c r="AJ118" s="486"/>
      <c r="AK118" s="121"/>
      <c r="AL118" s="108"/>
      <c r="AM118" s="108"/>
      <c r="AN118" s="108"/>
      <c r="AO118" s="108"/>
      <c r="AP118" s="108"/>
      <c r="AQ118" s="108"/>
      <c r="AR118" s="108"/>
      <c r="AS118" s="108"/>
      <c r="AT118" s="108"/>
      <c r="AU118" s="108"/>
      <c r="AV118" s="108"/>
      <c r="AW118" s="108"/>
      <c r="AX118" s="2"/>
      <c r="AY118" s="2"/>
      <c r="AZ118" s="2"/>
      <c r="BA118" s="2"/>
      <c r="BB118" s="2"/>
      <c r="BC118" s="2"/>
      <c r="BD118" s="2"/>
      <c r="BE118" s="2"/>
      <c r="BF118" s="2"/>
    </row>
    <row r="119" ht="19.5" customHeight="1">
      <c r="A119" s="475" t="s">
        <v>143</v>
      </c>
      <c r="B119" s="55"/>
      <c r="C119" s="55"/>
      <c r="D119" s="55"/>
      <c r="E119" s="248" t="s">
        <v>236</v>
      </c>
      <c r="F119" s="203"/>
      <c r="G119" s="168"/>
      <c r="H119" s="168"/>
      <c r="I119" s="168"/>
      <c r="J119" s="168"/>
      <c r="K119" s="168"/>
      <c r="L119" s="168"/>
      <c r="M119" s="168"/>
      <c r="N119" s="168"/>
      <c r="O119" s="203"/>
      <c r="P119" s="168"/>
      <c r="Q119" s="168"/>
      <c r="R119" s="168"/>
      <c r="S119" s="168"/>
      <c r="T119" s="168"/>
      <c r="U119" s="168"/>
      <c r="V119" s="203"/>
      <c r="W119" s="168"/>
      <c r="X119" s="168"/>
      <c r="Y119" s="168"/>
      <c r="Z119" s="168"/>
      <c r="AA119" s="168"/>
      <c r="AB119" s="168"/>
      <c r="AC119" s="168"/>
      <c r="AD119" s="168"/>
      <c r="AE119" s="168"/>
      <c r="AF119" s="168"/>
      <c r="AG119" s="168"/>
      <c r="AH119" s="168"/>
      <c r="AI119" s="168"/>
      <c r="AJ119" s="487"/>
      <c r="AK119" s="121"/>
      <c r="AL119" s="122"/>
      <c r="AM119" s="108"/>
      <c r="AN119" s="108"/>
      <c r="AO119" s="108"/>
      <c r="AP119" s="108"/>
      <c r="AQ119" s="108"/>
      <c r="AR119" s="108"/>
      <c r="AS119" s="108"/>
      <c r="AT119" s="108"/>
      <c r="AU119" s="157"/>
      <c r="AV119" s="108"/>
      <c r="AW119" s="108"/>
      <c r="AX119" s="2"/>
      <c r="AY119" s="2"/>
      <c r="AZ119" s="2"/>
      <c r="BA119" s="2"/>
      <c r="BB119" s="2"/>
      <c r="BC119" s="2"/>
      <c r="BD119" s="2"/>
      <c r="BE119" s="2"/>
      <c r="BF119" s="2"/>
    </row>
    <row r="120" ht="18.75" customHeight="1">
      <c r="A120" s="68"/>
      <c r="E120" s="488"/>
      <c r="F120" s="206" t="s">
        <v>145</v>
      </c>
      <c r="G120" s="168"/>
      <c r="H120" s="168"/>
      <c r="I120" s="168"/>
      <c r="J120" s="168"/>
      <c r="K120" s="2"/>
      <c r="L120" s="489" t="b">
        <f>TRUE()</f>
        <v>1</v>
      </c>
      <c r="M120" s="206" t="s">
        <v>146</v>
      </c>
      <c r="N120" s="168"/>
      <c r="O120" s="168"/>
      <c r="P120" s="203"/>
      <c r="Q120" s="203"/>
      <c r="R120" s="206"/>
      <c r="S120" s="490" t="b">
        <f>FALSE()</f>
        <v>0</v>
      </c>
      <c r="T120" s="206" t="s">
        <v>140</v>
      </c>
      <c r="U120" s="203"/>
      <c r="V120" s="2"/>
      <c r="W120" s="203" t="s">
        <v>141</v>
      </c>
      <c r="X120" s="491"/>
      <c r="Y120" s="246"/>
      <c r="Z120" s="246"/>
      <c r="AA120" s="246"/>
      <c r="AB120" s="246"/>
      <c r="AC120" s="246"/>
      <c r="AD120" s="246"/>
      <c r="AE120" s="246"/>
      <c r="AF120" s="246"/>
      <c r="AG120" s="246"/>
      <c r="AH120" s="246"/>
      <c r="AI120" s="113"/>
      <c r="AJ120" s="492" t="s">
        <v>142</v>
      </c>
      <c r="AK120" s="121"/>
      <c r="AL120" s="122"/>
      <c r="AM120" s="108"/>
      <c r="AN120" s="108"/>
      <c r="AO120" s="108"/>
      <c r="AP120" s="108"/>
      <c r="AQ120" s="108"/>
      <c r="AR120" s="108"/>
      <c r="AS120" s="108"/>
      <c r="AT120" s="108"/>
      <c r="AU120" s="157"/>
      <c r="AV120" s="108"/>
      <c r="AW120" s="108"/>
      <c r="AX120" s="2"/>
      <c r="AY120" s="2"/>
      <c r="AZ120" s="2"/>
      <c r="BA120" s="2"/>
      <c r="BB120" s="2"/>
      <c r="BC120" s="2"/>
      <c r="BD120" s="2"/>
      <c r="BE120" s="2"/>
      <c r="BF120" s="2"/>
    </row>
    <row r="121" ht="24.75" customHeight="1">
      <c r="A121" s="68"/>
      <c r="E121" s="493" t="s">
        <v>237</v>
      </c>
      <c r="AJ121" s="326"/>
      <c r="AK121" s="121"/>
      <c r="AL121" s="122"/>
      <c r="AM121" s="108"/>
      <c r="AN121" s="108"/>
      <c r="AO121" s="108"/>
      <c r="AP121" s="108"/>
      <c r="AQ121" s="108"/>
      <c r="AR121" s="108"/>
      <c r="AS121" s="108"/>
      <c r="AT121" s="108"/>
      <c r="AU121" s="157"/>
      <c r="AV121" s="108"/>
      <c r="AW121" s="108"/>
      <c r="AX121" s="2"/>
      <c r="AY121" s="2"/>
      <c r="AZ121" s="2"/>
      <c r="BA121" s="2"/>
      <c r="BB121" s="2"/>
      <c r="BC121" s="2"/>
      <c r="BD121" s="2"/>
      <c r="BE121" s="2"/>
      <c r="BF121" s="2"/>
    </row>
    <row r="122" ht="57.75" customHeight="1">
      <c r="A122" s="68"/>
      <c r="E122" s="494" t="s">
        <v>238</v>
      </c>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8"/>
      <c r="AK122" s="121"/>
      <c r="AL122" s="122"/>
      <c r="AM122" s="122"/>
      <c r="AN122" s="122"/>
      <c r="AO122" s="122"/>
      <c r="AP122" s="122"/>
      <c r="AQ122" s="122"/>
      <c r="AR122" s="122"/>
      <c r="AS122" s="122"/>
      <c r="AT122" s="122"/>
      <c r="AU122" s="122"/>
      <c r="AV122" s="122"/>
      <c r="AW122" s="122"/>
      <c r="AX122" s="121"/>
      <c r="AY122" s="121"/>
      <c r="AZ122" s="121"/>
      <c r="BA122" s="2"/>
      <c r="BB122" s="2"/>
      <c r="BC122" s="2"/>
      <c r="BD122" s="2"/>
      <c r="BE122" s="2"/>
      <c r="BF122" s="2"/>
    </row>
    <row r="123" ht="18.75" customHeight="1">
      <c r="A123" s="68"/>
      <c r="E123" s="251" t="s">
        <v>239</v>
      </c>
      <c r="F123" s="168"/>
      <c r="G123" s="168"/>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252"/>
      <c r="AK123" s="2"/>
      <c r="AL123" s="122"/>
      <c r="AM123" s="108"/>
      <c r="AN123" s="108"/>
      <c r="AO123" s="108"/>
      <c r="AP123" s="108"/>
      <c r="AQ123" s="108"/>
      <c r="AR123" s="108"/>
      <c r="AS123" s="108"/>
      <c r="AT123" s="157"/>
      <c r="AU123" s="108"/>
      <c r="AV123" s="108"/>
      <c r="AW123" s="108"/>
      <c r="AX123" s="2"/>
      <c r="AY123" s="2"/>
      <c r="AZ123" s="2"/>
      <c r="BA123" s="121"/>
      <c r="BB123" s="121"/>
      <c r="BC123" s="121"/>
      <c r="BD123" s="121"/>
      <c r="BE123" s="121"/>
      <c r="BF123" s="121"/>
    </row>
    <row r="124" ht="18.75" customHeight="1">
      <c r="A124" s="253"/>
      <c r="B124" s="51"/>
      <c r="C124" s="51"/>
      <c r="D124" s="51"/>
      <c r="E124" s="254" t="s">
        <v>150</v>
      </c>
      <c r="F124" s="255"/>
      <c r="G124" s="255"/>
      <c r="H124" s="255"/>
      <c r="I124" s="255"/>
      <c r="J124" s="255"/>
      <c r="K124" s="495"/>
      <c r="L124" s="256" t="s">
        <v>98</v>
      </c>
      <c r="M124" s="13"/>
      <c r="N124" s="496">
        <v>1.0</v>
      </c>
      <c r="O124" s="258"/>
      <c r="P124" s="259" t="s">
        <v>129</v>
      </c>
      <c r="Q124" s="496">
        <v>10.0</v>
      </c>
      <c r="R124" s="258"/>
      <c r="S124" s="259" t="s">
        <v>130</v>
      </c>
      <c r="T124" s="259" t="s">
        <v>141</v>
      </c>
      <c r="U124" s="497" t="b">
        <f>TRUE()</f>
        <v>1</v>
      </c>
      <c r="V124" s="261" t="s">
        <v>152</v>
      </c>
      <c r="W124" s="259"/>
      <c r="X124" s="259"/>
      <c r="Y124" s="497" t="b">
        <f>FALSE()</f>
        <v>0</v>
      </c>
      <c r="Z124" s="261" t="s">
        <v>153</v>
      </c>
      <c r="AA124" s="259"/>
      <c r="AB124" s="259" t="s">
        <v>142</v>
      </c>
      <c r="AC124" s="262"/>
      <c r="AD124" s="262"/>
      <c r="AE124" s="262"/>
      <c r="AF124" s="262"/>
      <c r="AG124" s="262"/>
      <c r="AH124" s="262"/>
      <c r="AI124" s="262"/>
      <c r="AJ124" s="263"/>
      <c r="AK124" s="121"/>
      <c r="AL124" s="122"/>
      <c r="AM124" s="122"/>
      <c r="AN124" s="122"/>
      <c r="AO124" s="122"/>
      <c r="AP124" s="122"/>
      <c r="AQ124" s="122"/>
      <c r="AR124" s="122"/>
      <c r="AS124" s="122"/>
      <c r="AT124" s="122"/>
      <c r="AU124" s="122"/>
      <c r="AV124" s="122"/>
      <c r="AW124" s="122"/>
      <c r="AX124" s="121"/>
      <c r="AY124" s="121"/>
      <c r="AZ124" s="121"/>
      <c r="BA124" s="2"/>
      <c r="BB124" s="2"/>
      <c r="BC124" s="2"/>
      <c r="BD124" s="2"/>
      <c r="BE124" s="2"/>
      <c r="BF124" s="2"/>
    </row>
    <row r="125" ht="21.0" customHeight="1">
      <c r="A125" s="169" t="s">
        <v>240</v>
      </c>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269"/>
      <c r="AL125" s="271"/>
      <c r="AM125" s="498"/>
      <c r="AN125" s="498"/>
      <c r="AO125" s="498"/>
      <c r="AP125" s="498"/>
      <c r="AQ125" s="498"/>
      <c r="AR125" s="498"/>
      <c r="AS125" s="498"/>
      <c r="AT125" s="498"/>
      <c r="AU125" s="498"/>
      <c r="AV125" s="498"/>
      <c r="AW125" s="498"/>
      <c r="AX125" s="499"/>
      <c r="AY125" s="499"/>
      <c r="AZ125" s="499"/>
      <c r="BA125" s="499"/>
      <c r="BB125" s="499"/>
      <c r="BC125" s="499"/>
      <c r="BD125" s="499"/>
      <c r="BE125" s="499"/>
      <c r="BF125" s="499"/>
    </row>
    <row r="126" ht="18.75" customHeight="1">
      <c r="A126" s="500" t="s">
        <v>241</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218" t="str">
        <f t="array" ref="AJ126">IF(M19="○", IF(PRODUCT((E127:E130=0)*1),"×","○"), "")</f>
        <v>○</v>
      </c>
      <c r="AK126" s="2"/>
      <c r="AL126" s="219" t="s">
        <v>242</v>
      </c>
      <c r="AM126" s="13"/>
      <c r="AN126" s="13"/>
      <c r="AO126" s="13"/>
      <c r="AP126" s="13"/>
      <c r="AQ126" s="13"/>
      <c r="AR126" s="13"/>
      <c r="AS126" s="13"/>
      <c r="AT126" s="13"/>
      <c r="AU126" s="13"/>
      <c r="AV126" s="14"/>
      <c r="AW126" s="501"/>
      <c r="AX126" s="360"/>
      <c r="AY126" s="360"/>
      <c r="AZ126" s="360"/>
      <c r="BA126" s="360"/>
      <c r="BB126" s="360"/>
      <c r="BC126" s="360"/>
      <c r="BD126" s="360"/>
      <c r="BE126" s="360"/>
      <c r="BF126" s="360"/>
    </row>
    <row r="127" ht="18.75" customHeight="1">
      <c r="A127" s="475" t="s">
        <v>243</v>
      </c>
      <c r="B127" s="55"/>
      <c r="C127" s="55"/>
      <c r="D127" s="502"/>
      <c r="E127" s="503" t="b">
        <f>TRUE()</f>
        <v>1</v>
      </c>
      <c r="F127" s="504" t="s">
        <v>244</v>
      </c>
      <c r="G127" s="355"/>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6"/>
      <c r="AK127" s="121"/>
      <c r="AL127" s="501"/>
      <c r="AM127" s="501"/>
      <c r="AN127" s="501"/>
      <c r="AO127" s="501"/>
      <c r="AP127" s="501"/>
      <c r="AQ127" s="501"/>
      <c r="AR127" s="501"/>
      <c r="AS127" s="501"/>
      <c r="AT127" s="501"/>
      <c r="AU127" s="501"/>
      <c r="AV127" s="501"/>
      <c r="AW127" s="501"/>
      <c r="AX127" s="360"/>
      <c r="AY127" s="360"/>
      <c r="AZ127" s="360"/>
      <c r="BA127" s="360"/>
      <c r="BB127" s="360"/>
      <c r="BC127" s="360"/>
      <c r="BD127" s="360"/>
      <c r="BE127" s="360"/>
      <c r="BF127" s="360"/>
    </row>
    <row r="128" ht="18.75" customHeight="1">
      <c r="A128" s="405"/>
      <c r="B128" s="128"/>
      <c r="C128" s="128"/>
      <c r="D128" s="364"/>
      <c r="E128" s="505" t="b">
        <f t="shared" ref="E128:E130" si="4">FALSE()</f>
        <v>0</v>
      </c>
      <c r="F128" s="506" t="s">
        <v>245</v>
      </c>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364"/>
      <c r="AK128" s="2"/>
      <c r="AL128" s="501"/>
      <c r="AM128" s="501"/>
      <c r="AN128" s="501"/>
      <c r="AO128" s="501"/>
      <c r="AP128" s="501"/>
      <c r="AQ128" s="501"/>
      <c r="AR128" s="501"/>
      <c r="AS128" s="501"/>
      <c r="AT128" s="501"/>
      <c r="AU128" s="501"/>
      <c r="AV128" s="501"/>
      <c r="AW128" s="501"/>
      <c r="AX128" s="360"/>
      <c r="AY128" s="360"/>
      <c r="AZ128" s="360"/>
      <c r="BA128" s="360"/>
      <c r="BB128" s="360"/>
      <c r="BC128" s="360"/>
      <c r="BD128" s="360"/>
      <c r="BE128" s="360"/>
      <c r="BF128" s="360"/>
    </row>
    <row r="129" ht="18.0" customHeight="1">
      <c r="A129" s="507" t="s">
        <v>246</v>
      </c>
      <c r="B129" s="350"/>
      <c r="C129" s="350"/>
      <c r="D129" s="351"/>
      <c r="E129" s="505" t="b">
        <f t="shared" si="4"/>
        <v>0</v>
      </c>
      <c r="F129" s="508" t="s">
        <v>247</v>
      </c>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1"/>
      <c r="AK129" s="2"/>
      <c r="AL129" s="122"/>
      <c r="AM129" s="122"/>
      <c r="AN129" s="122"/>
      <c r="AO129" s="122"/>
      <c r="AP129" s="122"/>
      <c r="AQ129" s="122"/>
      <c r="AR129" s="122"/>
      <c r="AS129" s="122"/>
      <c r="AT129" s="122"/>
      <c r="AU129" s="122"/>
      <c r="AV129" s="122"/>
      <c r="AW129" s="122"/>
      <c r="AX129" s="121"/>
      <c r="AY129" s="121"/>
      <c r="AZ129" s="121"/>
      <c r="BA129" s="360"/>
      <c r="BB129" s="360"/>
      <c r="BC129" s="360"/>
      <c r="BD129" s="360"/>
      <c r="BE129" s="360"/>
      <c r="BF129" s="360"/>
    </row>
    <row r="130" ht="18.0" customHeight="1">
      <c r="A130" s="253"/>
      <c r="B130" s="51"/>
      <c r="C130" s="51"/>
      <c r="D130" s="509"/>
      <c r="E130" s="510" t="b">
        <f t="shared" si="4"/>
        <v>0</v>
      </c>
      <c r="F130" s="511" t="s">
        <v>140</v>
      </c>
      <c r="G130" s="512"/>
      <c r="H130" s="513" t="s">
        <v>141</v>
      </c>
      <c r="I130" s="514"/>
      <c r="J130" s="368"/>
      <c r="K130" s="368"/>
      <c r="L130" s="368"/>
      <c r="M130" s="368"/>
      <c r="N130" s="368"/>
      <c r="O130" s="368"/>
      <c r="P130" s="368"/>
      <c r="Q130" s="368"/>
      <c r="R130" s="368"/>
      <c r="S130" s="368"/>
      <c r="T130" s="368"/>
      <c r="U130" s="368"/>
      <c r="V130" s="368"/>
      <c r="W130" s="368"/>
      <c r="X130" s="515"/>
      <c r="Y130" s="516" t="s">
        <v>134</v>
      </c>
      <c r="Z130" s="517"/>
      <c r="AA130" s="517"/>
      <c r="AB130" s="517"/>
      <c r="AC130" s="517"/>
      <c r="AD130" s="517"/>
      <c r="AE130" s="517"/>
      <c r="AF130" s="517"/>
      <c r="AG130" s="517"/>
      <c r="AH130" s="518"/>
      <c r="AI130" s="518"/>
      <c r="AJ130" s="519"/>
      <c r="AK130" s="2"/>
      <c r="AL130" s="122"/>
      <c r="AM130" s="122"/>
      <c r="AN130" s="122"/>
      <c r="AO130" s="122"/>
      <c r="AP130" s="122"/>
      <c r="AQ130" s="122"/>
      <c r="AR130" s="122"/>
      <c r="AS130" s="122"/>
      <c r="AT130" s="122"/>
      <c r="AU130" s="122"/>
      <c r="AV130" s="122"/>
      <c r="AW130" s="122"/>
      <c r="AX130" s="121"/>
      <c r="AY130" s="121"/>
      <c r="AZ130" s="121"/>
      <c r="BA130" s="121"/>
      <c r="BB130" s="121"/>
      <c r="BC130" s="121"/>
      <c r="BD130" s="121"/>
      <c r="BE130" s="121"/>
      <c r="BF130" s="121"/>
    </row>
    <row r="131" ht="18.0" customHeight="1">
      <c r="A131" s="520"/>
      <c r="B131" s="520"/>
      <c r="C131" s="520"/>
      <c r="D131" s="520"/>
      <c r="E131" s="520"/>
      <c r="F131" s="520"/>
      <c r="G131" s="520"/>
      <c r="H131" s="520"/>
      <c r="I131" s="520"/>
      <c r="J131" s="520"/>
      <c r="K131" s="520"/>
      <c r="L131" s="520"/>
      <c r="M131" s="520"/>
      <c r="N131" s="520"/>
      <c r="O131" s="520"/>
      <c r="P131" s="520"/>
      <c r="Q131" s="520"/>
      <c r="R131" s="520"/>
      <c r="S131" s="520"/>
      <c r="T131" s="520"/>
      <c r="U131" s="520"/>
      <c r="V131" s="520"/>
      <c r="W131" s="520"/>
      <c r="X131" s="520"/>
      <c r="Y131" s="520"/>
      <c r="Z131" s="520"/>
      <c r="AA131" s="520"/>
      <c r="AB131" s="520"/>
      <c r="AC131" s="520"/>
      <c r="AD131" s="520"/>
      <c r="AE131" s="520"/>
      <c r="AF131" s="520"/>
      <c r="AG131" s="520"/>
      <c r="AH131" s="520"/>
      <c r="AI131" s="520"/>
      <c r="AJ131" s="520"/>
      <c r="AK131" s="520"/>
      <c r="AL131" s="521"/>
      <c r="AM131" s="122"/>
      <c r="AN131" s="122"/>
      <c r="AO131" s="122"/>
      <c r="AP131" s="122"/>
      <c r="AQ131" s="122"/>
      <c r="AR131" s="122"/>
      <c r="AS131" s="122"/>
      <c r="AT131" s="122"/>
      <c r="AU131" s="122"/>
      <c r="AV131" s="122"/>
      <c r="AW131" s="122"/>
      <c r="AX131" s="121"/>
      <c r="AY131" s="121"/>
      <c r="AZ131" s="121"/>
      <c r="BA131" s="121"/>
      <c r="BB131" s="121"/>
      <c r="BC131" s="121"/>
      <c r="BD131" s="121"/>
      <c r="BE131" s="121"/>
      <c r="BF131" s="121"/>
    </row>
    <row r="132" ht="23.25" customHeight="1">
      <c r="A132" s="209" t="s">
        <v>248</v>
      </c>
      <c r="B132" s="168"/>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2"/>
      <c r="AL132" s="108"/>
      <c r="AM132" s="108"/>
      <c r="AN132" s="108"/>
      <c r="AO132" s="108"/>
      <c r="AP132" s="108"/>
      <c r="AQ132" s="108"/>
      <c r="AR132" s="108"/>
      <c r="AS132" s="108"/>
      <c r="AT132" s="108"/>
      <c r="AU132" s="108"/>
      <c r="AV132" s="108"/>
      <c r="AW132" s="108"/>
      <c r="AX132" s="2"/>
      <c r="AY132" s="2"/>
      <c r="AZ132" s="2"/>
      <c r="BA132" s="2"/>
      <c r="BB132" s="2"/>
      <c r="BC132" s="2"/>
      <c r="BD132" s="2"/>
      <c r="BE132" s="2"/>
      <c r="BF132" s="2"/>
    </row>
    <row r="133" ht="18.75" customHeight="1">
      <c r="A133" s="169" t="s">
        <v>249</v>
      </c>
      <c r="B133" s="2"/>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c r="AA133" s="208"/>
      <c r="AB133" s="208"/>
      <c r="AC133" s="208"/>
      <c r="AD133" s="208"/>
      <c r="AE133" s="208"/>
      <c r="AF133" s="208"/>
      <c r="AG133" s="208"/>
      <c r="AH133" s="208"/>
      <c r="AI133" s="208"/>
      <c r="AJ133" s="208"/>
      <c r="AK133" s="2"/>
      <c r="AL133" s="108"/>
      <c r="AM133" s="108"/>
      <c r="AN133" s="108"/>
      <c r="AO133" s="108"/>
      <c r="AP133" s="108"/>
      <c r="AQ133" s="108"/>
      <c r="AR133" s="108"/>
      <c r="AS133" s="108"/>
      <c r="AT133" s="108"/>
      <c r="AU133" s="157"/>
      <c r="AV133" s="108"/>
      <c r="AW133" s="108"/>
      <c r="AX133" s="2"/>
      <c r="AY133" s="2"/>
      <c r="AZ133" s="2"/>
      <c r="BA133" s="2"/>
      <c r="BB133" s="2"/>
      <c r="BC133" s="2"/>
      <c r="BD133" s="2"/>
      <c r="BE133" s="2"/>
      <c r="BF133" s="2"/>
    </row>
    <row r="134" ht="10.5" customHeight="1">
      <c r="A134" s="165" t="s">
        <v>84</v>
      </c>
      <c r="B134" s="199" t="s">
        <v>250</v>
      </c>
      <c r="C134" s="199"/>
      <c r="D134" s="199"/>
      <c r="E134" s="199"/>
      <c r="F134" s="199"/>
      <c r="G134" s="199"/>
      <c r="H134" s="199"/>
      <c r="I134" s="199"/>
      <c r="J134" s="199"/>
      <c r="K134" s="199"/>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522" t="s">
        <v>251</v>
      </c>
    </row>
    <row r="135" ht="22.5" customHeight="1">
      <c r="A135" s="166" t="s">
        <v>252</v>
      </c>
      <c r="B135" s="372" t="s">
        <v>253</v>
      </c>
      <c r="AK135" s="199"/>
      <c r="AL135" s="523"/>
      <c r="AM135" s="523"/>
      <c r="AN135" s="523"/>
      <c r="AO135" s="523"/>
      <c r="AP135" s="523"/>
      <c r="AQ135" s="523"/>
      <c r="AR135" s="523"/>
      <c r="AS135" s="523"/>
      <c r="AT135" s="523"/>
      <c r="AU135" s="523"/>
      <c r="AV135" s="523"/>
      <c r="AW135" s="523"/>
      <c r="AX135" s="522"/>
      <c r="AY135" s="522"/>
      <c r="AZ135" s="522"/>
      <c r="BA135" s="522"/>
      <c r="BB135" s="522"/>
      <c r="BC135" s="522"/>
      <c r="BD135" s="522"/>
      <c r="BE135" s="522"/>
      <c r="BF135" s="522"/>
    </row>
    <row r="136" ht="5.25" customHeight="1">
      <c r="A136" s="166"/>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199"/>
      <c r="AL136" s="523"/>
      <c r="AM136" s="523"/>
      <c r="AN136" s="523"/>
      <c r="AO136" s="523"/>
      <c r="AP136" s="523"/>
      <c r="AQ136" s="523"/>
      <c r="AR136" s="523"/>
      <c r="AS136" s="523"/>
      <c r="AT136" s="523"/>
      <c r="AU136" s="523"/>
      <c r="AV136" s="523"/>
      <c r="AW136" s="523"/>
      <c r="AX136" s="522"/>
      <c r="AY136" s="522"/>
      <c r="AZ136" s="522"/>
      <c r="BA136" s="522"/>
      <c r="BB136" s="522"/>
      <c r="BC136" s="522"/>
      <c r="BD136" s="522"/>
      <c r="BE136" s="522"/>
      <c r="BF136" s="522"/>
    </row>
    <row r="137" ht="23.25" customHeight="1">
      <c r="A137" s="524" t="s">
        <v>254</v>
      </c>
      <c r="B137" s="525"/>
      <c r="C137" s="526"/>
      <c r="D137" s="526"/>
      <c r="E137" s="526"/>
      <c r="F137" s="526"/>
      <c r="G137" s="526"/>
      <c r="H137" s="526"/>
      <c r="I137" s="526"/>
      <c r="J137" s="526"/>
      <c r="K137" s="526"/>
      <c r="L137" s="214"/>
      <c r="M137" s="214"/>
      <c r="N137" s="214"/>
      <c r="O137" s="214"/>
      <c r="P137" s="214"/>
      <c r="Q137" s="214"/>
      <c r="R137" s="214"/>
      <c r="S137" s="215">
        <f>S139+S142</f>
        <v>8640000</v>
      </c>
      <c r="T137" s="25"/>
      <c r="U137" s="25"/>
      <c r="V137" s="25"/>
      <c r="W137" s="216"/>
      <c r="X137" s="217" t="s">
        <v>100</v>
      </c>
      <c r="Y137" s="527"/>
      <c r="Z137" s="527"/>
      <c r="AA137" s="527"/>
      <c r="AB137" s="2"/>
      <c r="AC137" s="2"/>
      <c r="AD137" s="2"/>
      <c r="AE137" s="2"/>
      <c r="AF137" s="2"/>
      <c r="AG137" s="2"/>
      <c r="AH137" s="2"/>
      <c r="AI137" s="2"/>
      <c r="AJ137" s="2"/>
      <c r="AK137" s="2"/>
      <c r="AL137" s="108"/>
      <c r="AM137" s="108"/>
      <c r="AN137" s="108"/>
      <c r="AO137" s="108"/>
      <c r="AP137" s="108"/>
      <c r="AQ137" s="108"/>
      <c r="AR137" s="108"/>
      <c r="AS137" s="108"/>
      <c r="AT137" s="108"/>
      <c r="AU137" s="108"/>
      <c r="AV137" s="108"/>
      <c r="AW137" s="108"/>
      <c r="AX137" s="2"/>
      <c r="AY137" s="2"/>
      <c r="AZ137" s="2"/>
      <c r="BA137" s="2"/>
      <c r="BB137" s="2"/>
      <c r="BC137" s="2"/>
      <c r="BD137" s="2"/>
      <c r="BE137" s="2"/>
      <c r="BF137" s="2"/>
    </row>
    <row r="138" ht="23.25" customHeight="1">
      <c r="A138" s="528" t="s">
        <v>255</v>
      </c>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41"/>
      <c r="AE138" s="168"/>
      <c r="AF138" s="265"/>
      <c r="AG138" s="265"/>
      <c r="AH138" s="265"/>
      <c r="AI138" s="265"/>
      <c r="AJ138" s="265"/>
      <c r="AK138" s="265"/>
      <c r="AL138" s="108"/>
      <c r="AM138" s="108"/>
      <c r="AN138" s="108"/>
      <c r="AO138" s="108"/>
      <c r="AP138" s="108"/>
      <c r="AQ138" s="108"/>
      <c r="AR138" s="108"/>
      <c r="AS138" s="108"/>
      <c r="AT138" s="108"/>
      <c r="AU138" s="108"/>
      <c r="AV138" s="108"/>
      <c r="AW138" s="108"/>
      <c r="AX138" s="2"/>
      <c r="AY138" s="2"/>
      <c r="AZ138" s="2"/>
      <c r="BA138" s="2"/>
      <c r="BB138" s="2"/>
      <c r="BC138" s="2"/>
      <c r="BD138" s="2"/>
      <c r="BE138" s="2"/>
      <c r="BF138" s="2"/>
    </row>
    <row r="139" ht="19.5" customHeight="1">
      <c r="A139" s="529" t="s">
        <v>256</v>
      </c>
      <c r="B139" s="56"/>
      <c r="C139" s="206" t="s">
        <v>257</v>
      </c>
      <c r="D139" s="206"/>
      <c r="E139" s="206"/>
      <c r="F139" s="206"/>
      <c r="G139" s="206"/>
      <c r="H139" s="206"/>
      <c r="I139" s="206"/>
      <c r="J139" s="206"/>
      <c r="K139" s="206"/>
      <c r="L139" s="206"/>
      <c r="M139" s="206"/>
      <c r="N139" s="206"/>
      <c r="O139" s="206"/>
      <c r="P139" s="206"/>
      <c r="Q139" s="206"/>
      <c r="R139" s="206"/>
      <c r="S139" s="530">
        <v>7560000.0</v>
      </c>
      <c r="T139" s="21"/>
      <c r="U139" s="21"/>
      <c r="V139" s="21"/>
      <c r="W139" s="22"/>
      <c r="X139" s="217" t="s">
        <v>100</v>
      </c>
      <c r="Y139" s="531"/>
      <c r="Z139" s="525"/>
      <c r="AA139" s="532"/>
      <c r="AB139" s="533"/>
      <c r="AC139" s="533"/>
      <c r="AD139" s="534"/>
      <c r="AE139" s="535" t="s">
        <v>120</v>
      </c>
      <c r="AF139" s="265"/>
      <c r="AG139" s="2"/>
      <c r="AH139" s="265"/>
      <c r="AI139" s="2"/>
      <c r="AJ139" s="265"/>
      <c r="AK139" s="265"/>
      <c r="AL139" s="108"/>
      <c r="AM139" s="108"/>
      <c r="AN139" s="108"/>
      <c r="AO139" s="108"/>
      <c r="AP139" s="108"/>
      <c r="AQ139" s="108"/>
      <c r="AR139" s="108"/>
      <c r="AS139" s="108"/>
      <c r="AT139" s="108"/>
      <c r="AU139" s="108"/>
      <c r="AV139" s="108"/>
      <c r="AW139" s="108"/>
      <c r="AX139" s="2"/>
      <c r="AY139" s="2"/>
      <c r="AZ139" s="2"/>
      <c r="BA139" s="2"/>
      <c r="BB139" s="2"/>
      <c r="BC139" s="2"/>
      <c r="BD139" s="2"/>
      <c r="BE139" s="2"/>
      <c r="BF139" s="2"/>
    </row>
    <row r="140" ht="19.5" customHeight="1">
      <c r="A140" s="68"/>
      <c r="B140" s="65"/>
      <c r="C140" s="536"/>
      <c r="D140" s="537" t="s">
        <v>258</v>
      </c>
      <c r="E140" s="350"/>
      <c r="F140" s="350"/>
      <c r="G140" s="350"/>
      <c r="H140" s="350"/>
      <c r="I140" s="350"/>
      <c r="J140" s="350"/>
      <c r="K140" s="350"/>
      <c r="L140" s="350"/>
      <c r="M140" s="350"/>
      <c r="N140" s="350"/>
      <c r="O140" s="350"/>
      <c r="P140" s="350"/>
      <c r="Q140" s="350"/>
      <c r="R140" s="350"/>
      <c r="S140" s="538">
        <v>5320000.0</v>
      </c>
      <c r="T140" s="47"/>
      <c r="U140" s="47"/>
      <c r="V140" s="47"/>
      <c r="W140" s="48"/>
      <c r="X140" s="539" t="s">
        <v>100</v>
      </c>
      <c r="Y140" s="540" t="s">
        <v>141</v>
      </c>
      <c r="Z140" s="541">
        <f>IFERROR(S140/S139*100,0)</f>
        <v>70.37037037</v>
      </c>
      <c r="AA140" s="13"/>
      <c r="AB140" s="14"/>
      <c r="AC140" s="542" t="s">
        <v>142</v>
      </c>
      <c r="AD140" s="543" t="s">
        <v>259</v>
      </c>
      <c r="AF140" s="218" t="str">
        <f>IF(X19="○", IF(Z140=0,"",IF(Z140&gt;=200/3,"○","×")), "")</f>
        <v>○</v>
      </c>
      <c r="AG140" s="544" t="s">
        <v>260</v>
      </c>
      <c r="AH140" s="265"/>
      <c r="AI140" s="265"/>
      <c r="AJ140" s="265"/>
      <c r="AK140" s="265"/>
      <c r="AL140" s="219" t="s">
        <v>261</v>
      </c>
      <c r="AM140" s="13"/>
      <c r="AN140" s="13"/>
      <c r="AO140" s="13"/>
      <c r="AP140" s="13"/>
      <c r="AQ140" s="13"/>
      <c r="AR140" s="13"/>
      <c r="AS140" s="13"/>
      <c r="AT140" s="13"/>
      <c r="AU140" s="13"/>
      <c r="AV140" s="14"/>
      <c r="AW140" s="108"/>
      <c r="AX140" s="2"/>
      <c r="AY140" s="2"/>
      <c r="AZ140" s="2"/>
      <c r="BA140" s="2"/>
      <c r="BB140" s="2"/>
      <c r="BC140" s="2"/>
      <c r="BD140" s="2"/>
      <c r="BE140" s="2"/>
      <c r="BF140" s="2"/>
    </row>
    <row r="141" ht="19.5" customHeight="1">
      <c r="A141" s="253"/>
      <c r="B141" s="124"/>
      <c r="C141" s="545"/>
      <c r="D141" s="51"/>
      <c r="E141" s="51"/>
      <c r="F141" s="51"/>
      <c r="G141" s="51"/>
      <c r="H141" s="51"/>
      <c r="I141" s="51"/>
      <c r="J141" s="51"/>
      <c r="K141" s="51"/>
      <c r="L141" s="51"/>
      <c r="M141" s="51"/>
      <c r="N141" s="51"/>
      <c r="O141" s="51"/>
      <c r="P141" s="51"/>
      <c r="Q141" s="51"/>
      <c r="R141" s="51"/>
      <c r="S141" s="546" t="s">
        <v>141</v>
      </c>
      <c r="T141" s="547">
        <f>S140/Y148</f>
        <v>443333.3333</v>
      </c>
      <c r="U141" s="13"/>
      <c r="V141" s="258"/>
      <c r="W141" s="548" t="s">
        <v>100</v>
      </c>
      <c r="X141" s="549" t="s">
        <v>142</v>
      </c>
      <c r="Y141" s="550"/>
      <c r="Z141" s="551"/>
      <c r="AA141" s="552"/>
      <c r="AB141" s="553"/>
      <c r="AC141" s="51"/>
      <c r="AD141" s="554"/>
      <c r="AF141" s="444"/>
      <c r="AH141" s="265"/>
      <c r="AI141" s="265"/>
      <c r="AJ141" s="265"/>
      <c r="AK141" s="265"/>
      <c r="AL141" s="108"/>
      <c r="AM141" s="108"/>
      <c r="AN141" s="108"/>
      <c r="AO141" s="108"/>
      <c r="AP141" s="108"/>
      <c r="AQ141" s="108"/>
      <c r="AR141" s="108"/>
      <c r="AS141" s="108"/>
      <c r="AT141" s="108"/>
      <c r="AU141" s="108"/>
      <c r="AV141" s="108"/>
      <c r="AW141" s="108"/>
      <c r="AX141" s="2"/>
      <c r="AY141" s="2"/>
      <c r="AZ141" s="2"/>
      <c r="BA141" s="2"/>
      <c r="BB141" s="2"/>
      <c r="BC141" s="2"/>
      <c r="BD141" s="2"/>
      <c r="BE141" s="2"/>
      <c r="BF141" s="2"/>
    </row>
    <row r="142" ht="19.5" customHeight="1">
      <c r="A142" s="555" t="s">
        <v>262</v>
      </c>
      <c r="B142" s="56"/>
      <c r="C142" s="556" t="s">
        <v>263</v>
      </c>
      <c r="D142" s="283"/>
      <c r="E142" s="283"/>
      <c r="F142" s="283"/>
      <c r="G142" s="283"/>
      <c r="H142" s="283"/>
      <c r="I142" s="283"/>
      <c r="J142" s="283"/>
      <c r="K142" s="283"/>
      <c r="L142" s="283"/>
      <c r="M142" s="283"/>
      <c r="N142" s="283"/>
      <c r="O142" s="283"/>
      <c r="P142" s="283"/>
      <c r="Q142" s="283"/>
      <c r="R142" s="283"/>
      <c r="S142" s="530">
        <v>1080000.0</v>
      </c>
      <c r="T142" s="21"/>
      <c r="U142" s="21"/>
      <c r="V142" s="21"/>
      <c r="W142" s="22"/>
      <c r="X142" s="557" t="s">
        <v>100</v>
      </c>
      <c r="Y142" s="531"/>
      <c r="Z142" s="525"/>
      <c r="AA142" s="532"/>
      <c r="AB142" s="533"/>
      <c r="AC142" s="533"/>
      <c r="AD142" s="534"/>
      <c r="AE142" s="535" t="s">
        <v>120</v>
      </c>
      <c r="AF142" s="2"/>
      <c r="AH142" s="265"/>
      <c r="AI142" s="265"/>
      <c r="AJ142" s="265"/>
      <c r="AK142" s="265"/>
      <c r="AL142" s="108"/>
      <c r="AM142" s="108"/>
      <c r="AN142" s="108"/>
      <c r="AO142" s="108"/>
      <c r="AP142" s="108"/>
      <c r="AQ142" s="108"/>
      <c r="AR142" s="108"/>
      <c r="AS142" s="108"/>
      <c r="AT142" s="108"/>
      <c r="AU142" s="108"/>
      <c r="AV142" s="108"/>
      <c r="AW142" s="108"/>
      <c r="AX142" s="2"/>
      <c r="AY142" s="2"/>
      <c r="AZ142" s="2"/>
      <c r="BA142" s="2"/>
      <c r="BB142" s="2"/>
      <c r="BC142" s="2"/>
      <c r="BD142" s="2"/>
      <c r="BE142" s="2"/>
      <c r="BF142" s="2"/>
    </row>
    <row r="143" ht="19.5" customHeight="1">
      <c r="A143" s="68"/>
      <c r="B143" s="65"/>
      <c r="C143" s="536"/>
      <c r="D143" s="537" t="s">
        <v>264</v>
      </c>
      <c r="E143" s="350"/>
      <c r="F143" s="350"/>
      <c r="G143" s="350"/>
      <c r="H143" s="350"/>
      <c r="I143" s="350"/>
      <c r="J143" s="350"/>
      <c r="K143" s="350"/>
      <c r="L143" s="350"/>
      <c r="M143" s="350"/>
      <c r="N143" s="350"/>
      <c r="O143" s="350"/>
      <c r="P143" s="350"/>
      <c r="Q143" s="350"/>
      <c r="R143" s="350"/>
      <c r="S143" s="538">
        <v>740000.0</v>
      </c>
      <c r="T143" s="47"/>
      <c r="U143" s="47"/>
      <c r="V143" s="47"/>
      <c r="W143" s="48"/>
      <c r="X143" s="558" t="s">
        <v>100</v>
      </c>
      <c r="Y143" s="540" t="s">
        <v>141</v>
      </c>
      <c r="Z143" s="541">
        <f>IFERROR(S143/S142*100,0)</f>
        <v>68.51851852</v>
      </c>
      <c r="AA143" s="13"/>
      <c r="AB143" s="14"/>
      <c r="AC143" s="542" t="s">
        <v>142</v>
      </c>
      <c r="AD143" s="543" t="s">
        <v>259</v>
      </c>
      <c r="AF143" s="218" t="str">
        <f>IF(X19="○", IF(Z143=0,"",IF(Z143&gt;=200/3,"○","×")), "")</f>
        <v>○</v>
      </c>
      <c r="AH143" s="265"/>
      <c r="AI143" s="265"/>
      <c r="AJ143" s="265"/>
      <c r="AK143" s="265"/>
      <c r="AL143" s="219" t="s">
        <v>265</v>
      </c>
      <c r="AM143" s="13"/>
      <c r="AN143" s="13"/>
      <c r="AO143" s="13"/>
      <c r="AP143" s="13"/>
      <c r="AQ143" s="13"/>
      <c r="AR143" s="13"/>
      <c r="AS143" s="13"/>
      <c r="AT143" s="13"/>
      <c r="AU143" s="13"/>
      <c r="AV143" s="14"/>
      <c r="AW143" s="108"/>
      <c r="AX143" s="2"/>
      <c r="AY143" s="2"/>
      <c r="AZ143" s="2"/>
      <c r="BA143" s="2"/>
      <c r="BB143" s="2"/>
      <c r="BC143" s="2"/>
      <c r="BD143" s="2"/>
      <c r="BE143" s="2"/>
      <c r="BF143" s="2"/>
    </row>
    <row r="144" ht="18.75" customHeight="1">
      <c r="A144" s="253"/>
      <c r="B144" s="124"/>
      <c r="C144" s="545"/>
      <c r="D144" s="51"/>
      <c r="E144" s="51"/>
      <c r="F144" s="51"/>
      <c r="G144" s="51"/>
      <c r="H144" s="51"/>
      <c r="I144" s="51"/>
      <c r="J144" s="51"/>
      <c r="K144" s="51"/>
      <c r="L144" s="51"/>
      <c r="M144" s="51"/>
      <c r="N144" s="51"/>
      <c r="O144" s="51"/>
      <c r="P144" s="51"/>
      <c r="Q144" s="51"/>
      <c r="R144" s="51"/>
      <c r="S144" s="559" t="s">
        <v>141</v>
      </c>
      <c r="T144" s="560">
        <f>S143/Y148</f>
        <v>61666.66667</v>
      </c>
      <c r="U144" s="21"/>
      <c r="V144" s="224"/>
      <c r="W144" s="561" t="s">
        <v>100</v>
      </c>
      <c r="X144" s="562" t="s">
        <v>142</v>
      </c>
      <c r="Y144" s="550"/>
      <c r="Z144" s="551"/>
      <c r="AA144" s="552"/>
      <c r="AB144" s="553"/>
      <c r="AC144" s="51"/>
      <c r="AD144" s="554"/>
      <c r="AF144" s="563"/>
      <c r="AG144" s="564"/>
      <c r="AH144" s="265"/>
      <c r="AI144" s="265"/>
      <c r="AJ144" s="265"/>
      <c r="AK144" s="265"/>
      <c r="AL144" s="108"/>
      <c r="AM144" s="108"/>
      <c r="AN144" s="108"/>
      <c r="AO144" s="108"/>
      <c r="AP144" s="108"/>
      <c r="AQ144" s="108"/>
      <c r="AR144" s="108"/>
      <c r="AS144" s="108"/>
      <c r="AT144" s="108"/>
      <c r="AU144" s="108"/>
      <c r="AV144" s="108"/>
      <c r="AW144" s="108"/>
      <c r="AX144" s="2"/>
      <c r="AY144" s="2"/>
      <c r="AZ144" s="2"/>
      <c r="BA144" s="2"/>
      <c r="BB144" s="2"/>
      <c r="BC144" s="2"/>
      <c r="BD144" s="2"/>
      <c r="BE144" s="2"/>
      <c r="BF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108"/>
      <c r="AM145" s="108"/>
      <c r="AN145" s="108"/>
      <c r="AO145" s="108"/>
      <c r="AP145" s="108"/>
      <c r="AQ145" s="108"/>
      <c r="AR145" s="108"/>
      <c r="AS145" s="108"/>
      <c r="AT145" s="108"/>
      <c r="AU145" s="108"/>
      <c r="AV145" s="108"/>
      <c r="AW145" s="108"/>
      <c r="AX145" s="2"/>
      <c r="AY145" s="2"/>
      <c r="AZ145" s="2"/>
      <c r="BA145" s="2"/>
      <c r="BB145" s="2"/>
      <c r="BC145" s="2"/>
      <c r="BD145" s="2"/>
      <c r="BE145" s="2"/>
      <c r="BF145" s="2"/>
    </row>
    <row r="146" ht="12.75" customHeight="1">
      <c r="A146" s="565"/>
      <c r="B146" s="565"/>
      <c r="C146" s="565"/>
      <c r="D146" s="565"/>
      <c r="E146" s="265"/>
      <c r="F146" s="184"/>
      <c r="G146" s="184"/>
      <c r="H146" s="184"/>
      <c r="I146" s="184"/>
      <c r="J146" s="184"/>
      <c r="K146" s="184"/>
      <c r="L146" s="203"/>
      <c r="M146" s="203"/>
      <c r="N146" s="184"/>
      <c r="O146" s="266"/>
      <c r="P146" s="266"/>
      <c r="Q146" s="266"/>
      <c r="R146" s="266"/>
      <c r="S146" s="266"/>
      <c r="T146" s="266"/>
      <c r="U146" s="184"/>
      <c r="V146" s="184"/>
      <c r="W146" s="527"/>
      <c r="X146" s="184"/>
      <c r="Y146" s="184"/>
      <c r="Z146" s="184"/>
      <c r="AA146" s="266"/>
      <c r="AB146" s="184"/>
      <c r="AC146" s="184"/>
      <c r="AD146" s="184"/>
      <c r="AE146" s="184"/>
      <c r="AF146" s="184"/>
      <c r="AG146" s="184"/>
      <c r="AH146" s="184"/>
      <c r="AI146" s="184"/>
      <c r="AJ146" s="184"/>
      <c r="AK146" s="121"/>
      <c r="AL146" s="122"/>
      <c r="AM146" s="108"/>
      <c r="AN146" s="108"/>
      <c r="AO146" s="108"/>
      <c r="AP146" s="108"/>
      <c r="AQ146" s="108"/>
      <c r="AR146" s="108"/>
      <c r="AS146" s="108"/>
      <c r="AT146" s="108"/>
      <c r="AU146" s="157"/>
      <c r="AV146" s="108"/>
      <c r="AW146" s="108"/>
      <c r="AX146" s="2"/>
      <c r="AY146" s="2"/>
      <c r="AZ146" s="2"/>
      <c r="BA146" s="2"/>
      <c r="BB146" s="2"/>
      <c r="BC146" s="2"/>
      <c r="BD146" s="2"/>
      <c r="BE146" s="2"/>
      <c r="BF146" s="2"/>
    </row>
    <row r="147" ht="18.75" customHeight="1">
      <c r="A147" s="169" t="s">
        <v>229</v>
      </c>
      <c r="B147" s="168"/>
      <c r="C147" s="264"/>
      <c r="D147" s="264"/>
      <c r="E147" s="264"/>
      <c r="F147" s="264"/>
      <c r="G147" s="264"/>
      <c r="H147" s="264"/>
      <c r="I147" s="264"/>
      <c r="J147" s="264"/>
      <c r="K147" s="264"/>
      <c r="L147" s="264"/>
      <c r="M147" s="264"/>
      <c r="N147" s="264"/>
      <c r="O147" s="264"/>
      <c r="P147" s="264"/>
      <c r="Q147" s="264"/>
      <c r="R147" s="264"/>
      <c r="S147" s="264"/>
      <c r="T147" s="264"/>
      <c r="U147" s="264"/>
      <c r="V147" s="264"/>
      <c r="W147" s="264"/>
      <c r="X147" s="264"/>
      <c r="Y147" s="264"/>
      <c r="Z147" s="264"/>
      <c r="AA147" s="264"/>
      <c r="AB147" s="264"/>
      <c r="AC147" s="264"/>
      <c r="AD147" s="264"/>
      <c r="AE147" s="264"/>
      <c r="AF147" s="264"/>
      <c r="AG147" s="264"/>
      <c r="AH147" s="264"/>
      <c r="AI147" s="264"/>
      <c r="AJ147" s="121"/>
      <c r="AK147" s="2"/>
      <c r="AL147" s="122"/>
      <c r="AM147" s="566"/>
      <c r="AN147" s="566"/>
      <c r="AO147" s="566"/>
      <c r="AP147" s="566"/>
      <c r="AQ147" s="566"/>
      <c r="AR147" s="566"/>
      <c r="AS147" s="566"/>
      <c r="AT147" s="566"/>
      <c r="AU147" s="566"/>
      <c r="AV147" s="566"/>
      <c r="AW147" s="122"/>
      <c r="AX147" s="121"/>
      <c r="AY147" s="121"/>
      <c r="AZ147" s="121"/>
      <c r="BA147" s="121"/>
      <c r="BB147" s="121"/>
      <c r="BC147" s="121"/>
      <c r="BD147" s="121"/>
      <c r="BE147" s="121"/>
      <c r="BF147" s="121"/>
    </row>
    <row r="148" ht="23.25" customHeight="1">
      <c r="A148" s="472" t="s">
        <v>231</v>
      </c>
      <c r="B148" s="19"/>
      <c r="C148" s="19"/>
      <c r="D148" s="19"/>
      <c r="E148" s="567"/>
      <c r="F148" s="226" t="s">
        <v>98</v>
      </c>
      <c r="G148" s="222"/>
      <c r="H148" s="568">
        <v>5.0</v>
      </c>
      <c r="I148" s="224"/>
      <c r="J148" s="222" t="s">
        <v>129</v>
      </c>
      <c r="K148" s="568">
        <v>6.0</v>
      </c>
      <c r="L148" s="224"/>
      <c r="M148" s="222" t="s">
        <v>130</v>
      </c>
      <c r="N148" s="225" t="s">
        <v>131</v>
      </c>
      <c r="O148" s="225"/>
      <c r="P148" s="222" t="s">
        <v>98</v>
      </c>
      <c r="Q148" s="222"/>
      <c r="R148" s="568">
        <v>6.0</v>
      </c>
      <c r="S148" s="224"/>
      <c r="T148" s="222" t="s">
        <v>129</v>
      </c>
      <c r="U148" s="568">
        <v>5.0</v>
      </c>
      <c r="V148" s="224"/>
      <c r="W148" s="222" t="s">
        <v>130</v>
      </c>
      <c r="X148" s="222" t="s">
        <v>132</v>
      </c>
      <c r="Y148" s="222">
        <f>IF(H148&gt;=1,(R148*12+U148)-(H148*12+K148)+1,"")</f>
        <v>12</v>
      </c>
      <c r="Z148" s="225" t="s">
        <v>133</v>
      </c>
      <c r="AA148" s="21"/>
      <c r="AB148" s="226" t="s">
        <v>134</v>
      </c>
      <c r="AC148" s="2"/>
      <c r="AD148" s="2"/>
      <c r="AE148" s="2"/>
      <c r="AF148" s="2"/>
      <c r="AG148" s="2"/>
      <c r="AH148" s="2"/>
      <c r="AI148" s="2"/>
      <c r="AJ148" s="218" t="str">
        <f>IF(X19="○", IF(AND(AND(H148&lt;&gt;"",K148&lt;&gt;"",R148&lt;&gt;"",U148&lt;&gt;""),OR(I149=1,N149=1,V149=1), OR(I150=1,N150=1,V150=1,AND(AB150=1,AF150&lt;&gt;"")), OR(E152=1, L152=1, AND(S152=1,X152&lt;&gt;"")), AND(E154&lt;&gt;"",N156&lt;&gt;"",Q156&lt;&gt;""),OR(U156=1, Y156=1)),"○","×"),"")</f>
        <v>×</v>
      </c>
      <c r="AK148" s="2"/>
      <c r="AL148" s="443" t="s">
        <v>266</v>
      </c>
      <c r="AM148" s="318"/>
      <c r="AN148" s="318"/>
      <c r="AO148" s="318"/>
      <c r="AP148" s="318"/>
      <c r="AQ148" s="318"/>
      <c r="AR148" s="318"/>
      <c r="AS148" s="318"/>
      <c r="AT148" s="318"/>
      <c r="AU148" s="318"/>
      <c r="AV148" s="319"/>
      <c r="AW148" s="108"/>
      <c r="AX148" s="2"/>
      <c r="AY148" s="2"/>
      <c r="AZ148" s="2"/>
      <c r="BA148" s="2"/>
      <c r="BB148" s="2"/>
      <c r="BC148" s="2"/>
      <c r="BD148" s="2"/>
      <c r="BE148" s="2"/>
      <c r="BF148" s="2"/>
    </row>
    <row r="149" ht="27.0" customHeight="1">
      <c r="A149" s="475" t="s">
        <v>135</v>
      </c>
      <c r="B149" s="55"/>
      <c r="C149" s="55"/>
      <c r="D149" s="502"/>
      <c r="E149" s="569" t="s">
        <v>267</v>
      </c>
      <c r="F149" s="51"/>
      <c r="G149" s="51"/>
      <c r="H149" s="124"/>
      <c r="I149" s="570" t="b">
        <f t="shared" ref="I149:I150" si="5">FALSE()</f>
        <v>0</v>
      </c>
      <c r="J149" s="571" t="s">
        <v>136</v>
      </c>
      <c r="K149" s="51"/>
      <c r="L149" s="51"/>
      <c r="M149" s="51"/>
      <c r="N149" s="570" t="b">
        <f>TRUE()</f>
        <v>1</v>
      </c>
      <c r="O149" s="572" t="s">
        <v>268</v>
      </c>
      <c r="P149" s="51"/>
      <c r="Q149" s="51"/>
      <c r="R149" s="51"/>
      <c r="S149" s="51"/>
      <c r="T149" s="51"/>
      <c r="U149" s="51"/>
      <c r="V149" s="570" t="b">
        <f>FALSE()</f>
        <v>0</v>
      </c>
      <c r="W149" s="572" t="s">
        <v>269</v>
      </c>
      <c r="X149" s="51"/>
      <c r="Y149" s="51"/>
      <c r="Z149" s="51"/>
      <c r="AA149" s="51"/>
      <c r="AB149" s="51"/>
      <c r="AC149" s="51"/>
      <c r="AD149" s="51"/>
      <c r="AE149" s="222"/>
      <c r="AF149" s="573"/>
      <c r="AG149" s="573"/>
      <c r="AH149" s="573"/>
      <c r="AI149" s="222"/>
      <c r="AJ149" s="574"/>
      <c r="AK149" s="2"/>
      <c r="AL149" s="449"/>
      <c r="AM149" s="62"/>
      <c r="AN149" s="62"/>
      <c r="AO149" s="62"/>
      <c r="AP149" s="62"/>
      <c r="AQ149" s="62"/>
      <c r="AR149" s="62"/>
      <c r="AS149" s="62"/>
      <c r="AT149" s="62"/>
      <c r="AU149" s="62"/>
      <c r="AV149" s="450"/>
      <c r="AW149" s="122"/>
      <c r="AX149" s="121"/>
      <c r="AY149" s="121"/>
      <c r="AZ149" s="121"/>
      <c r="BA149" s="121"/>
      <c r="BB149" s="121"/>
      <c r="BC149" s="121"/>
      <c r="BD149" s="121"/>
      <c r="BE149" s="121"/>
      <c r="BF149" s="121"/>
    </row>
    <row r="150" ht="26.25" customHeight="1">
      <c r="A150" s="253"/>
      <c r="B150" s="51"/>
      <c r="C150" s="51"/>
      <c r="D150" s="509"/>
      <c r="E150" s="575" t="s">
        <v>270</v>
      </c>
      <c r="F150" s="19"/>
      <c r="G150" s="19"/>
      <c r="H150" s="41"/>
      <c r="I150" s="576" t="b">
        <f t="shared" si="5"/>
        <v>0</v>
      </c>
      <c r="J150" s="482" t="s">
        <v>137</v>
      </c>
      <c r="K150" s="19"/>
      <c r="L150" s="19"/>
      <c r="M150" s="19"/>
      <c r="N150" s="570" t="b">
        <f>FALSE()</f>
        <v>0</v>
      </c>
      <c r="O150" s="482" t="s">
        <v>138</v>
      </c>
      <c r="P150" s="19"/>
      <c r="Q150" s="19"/>
      <c r="R150" s="19"/>
      <c r="S150" s="19"/>
      <c r="T150" s="19"/>
      <c r="U150" s="19"/>
      <c r="V150" s="570" t="b">
        <f>TRUE()</f>
        <v>1</v>
      </c>
      <c r="W150" s="482" t="s">
        <v>139</v>
      </c>
      <c r="X150" s="19"/>
      <c r="Y150" s="19"/>
      <c r="Z150" s="19"/>
      <c r="AA150" s="19"/>
      <c r="AB150" s="577" t="b">
        <f>FALSE()</f>
        <v>0</v>
      </c>
      <c r="AC150" s="482" t="s">
        <v>140</v>
      </c>
      <c r="AD150" s="19"/>
      <c r="AE150" s="578" t="s">
        <v>141</v>
      </c>
      <c r="AF150" s="579"/>
      <c r="AG150" s="19"/>
      <c r="AH150" s="19"/>
      <c r="AI150" s="236"/>
      <c r="AJ150" s="580" t="s">
        <v>142</v>
      </c>
      <c r="AK150" s="2"/>
      <c r="AL150" s="122"/>
      <c r="AM150" s="122"/>
      <c r="AN150" s="122"/>
      <c r="AO150" s="122"/>
      <c r="AP150" s="122"/>
      <c r="AQ150" s="122"/>
      <c r="AR150" s="122"/>
      <c r="AS150" s="122"/>
      <c r="AT150" s="122"/>
      <c r="AU150" s="122"/>
      <c r="AV150" s="122"/>
      <c r="AW150" s="122"/>
      <c r="AX150" s="121"/>
      <c r="AY150" s="121"/>
      <c r="AZ150" s="121"/>
      <c r="BA150" s="121"/>
      <c r="BB150" s="121"/>
      <c r="BC150" s="121"/>
      <c r="BD150" s="121"/>
      <c r="BE150" s="121"/>
      <c r="BF150" s="121"/>
    </row>
    <row r="151" ht="19.5" customHeight="1">
      <c r="A151" s="475" t="s">
        <v>143</v>
      </c>
      <c r="B151" s="55"/>
      <c r="C151" s="55"/>
      <c r="D151" s="55"/>
      <c r="E151" s="239" t="s">
        <v>144</v>
      </c>
      <c r="F151" s="240"/>
      <c r="G151" s="220"/>
      <c r="H151" s="220"/>
      <c r="I151" s="220"/>
      <c r="J151" s="220"/>
      <c r="K151" s="220"/>
      <c r="L151" s="220"/>
      <c r="M151" s="220"/>
      <c r="N151" s="220"/>
      <c r="O151" s="240"/>
      <c r="P151" s="220"/>
      <c r="Q151" s="220"/>
      <c r="R151" s="220"/>
      <c r="S151" s="220"/>
      <c r="T151" s="220"/>
      <c r="U151" s="220"/>
      <c r="V151" s="240"/>
      <c r="W151" s="220"/>
      <c r="X151" s="220"/>
      <c r="Y151" s="220"/>
      <c r="Z151" s="220"/>
      <c r="AA151" s="220"/>
      <c r="AB151" s="220"/>
      <c r="AC151" s="220"/>
      <c r="AD151" s="220"/>
      <c r="AE151" s="220"/>
      <c r="AF151" s="220"/>
      <c r="AG151" s="220"/>
      <c r="AH151" s="220"/>
      <c r="AI151" s="220"/>
      <c r="AJ151" s="487"/>
      <c r="AK151" s="121"/>
      <c r="AL151" s="122"/>
      <c r="AM151" s="122"/>
      <c r="AN151" s="122"/>
      <c r="AO151" s="122"/>
      <c r="AP151" s="122"/>
      <c r="AQ151" s="122"/>
      <c r="AR151" s="122"/>
      <c r="AS151" s="122"/>
      <c r="AT151" s="122"/>
      <c r="AU151" s="122"/>
      <c r="AV151" s="122"/>
      <c r="AW151" s="122"/>
      <c r="AX151" s="121"/>
      <c r="AY151" s="121"/>
      <c r="AZ151" s="121"/>
      <c r="BA151" s="121"/>
      <c r="BB151" s="121"/>
      <c r="BC151" s="121"/>
      <c r="BD151" s="121"/>
      <c r="BE151" s="121"/>
      <c r="BF151" s="121"/>
    </row>
    <row r="152" ht="18.75" customHeight="1">
      <c r="A152" s="68"/>
      <c r="E152" s="581" t="b">
        <f>FALSE()</f>
        <v>0</v>
      </c>
      <c r="F152" s="206" t="s">
        <v>145</v>
      </c>
      <c r="G152" s="168"/>
      <c r="H152" s="168"/>
      <c r="I152" s="168"/>
      <c r="J152" s="168"/>
      <c r="K152" s="121"/>
      <c r="L152" s="582" t="b">
        <f>TRUE()</f>
        <v>1</v>
      </c>
      <c r="M152" s="206" t="s">
        <v>146</v>
      </c>
      <c r="N152" s="168"/>
      <c r="O152" s="168"/>
      <c r="P152" s="203"/>
      <c r="Q152" s="203"/>
      <c r="R152" s="121"/>
      <c r="S152" s="583" t="b">
        <f>FALSE()</f>
        <v>0</v>
      </c>
      <c r="T152" s="206" t="s">
        <v>140</v>
      </c>
      <c r="U152" s="203"/>
      <c r="V152" s="121"/>
      <c r="W152" s="206" t="s">
        <v>141</v>
      </c>
      <c r="X152" s="584" t="b">
        <f>TRUE()</f>
        <v>1</v>
      </c>
      <c r="Y152" s="246"/>
      <c r="Z152" s="246"/>
      <c r="AA152" s="246"/>
      <c r="AB152" s="246"/>
      <c r="AC152" s="246"/>
      <c r="AD152" s="246"/>
      <c r="AE152" s="246"/>
      <c r="AF152" s="246"/>
      <c r="AG152" s="246"/>
      <c r="AH152" s="246"/>
      <c r="AI152" s="113"/>
      <c r="AJ152" s="247" t="s">
        <v>142</v>
      </c>
      <c r="AK152" s="2"/>
      <c r="AL152" s="108"/>
      <c r="AM152" s="122"/>
      <c r="AN152" s="122"/>
      <c r="AO152" s="122"/>
      <c r="AP152" s="122"/>
      <c r="AQ152" s="122"/>
      <c r="AR152" s="122"/>
      <c r="AS152" s="122"/>
      <c r="AT152" s="122"/>
      <c r="AU152" s="122"/>
      <c r="AV152" s="122"/>
      <c r="AW152" s="122"/>
      <c r="AX152" s="121"/>
      <c r="AY152" s="121"/>
      <c r="AZ152" s="121"/>
      <c r="BA152" s="121"/>
      <c r="BB152" s="121"/>
      <c r="BC152" s="121"/>
      <c r="BD152" s="121"/>
      <c r="BE152" s="121"/>
      <c r="BF152" s="121"/>
    </row>
    <row r="153" ht="18.75" customHeight="1">
      <c r="A153" s="68"/>
      <c r="E153" s="248" t="s">
        <v>271</v>
      </c>
      <c r="F153" s="206"/>
      <c r="G153" s="168"/>
      <c r="H153" s="168"/>
      <c r="I153" s="168"/>
      <c r="J153" s="168"/>
      <c r="K153" s="168"/>
      <c r="L153" s="168"/>
      <c r="M153" s="203"/>
      <c r="N153" s="168"/>
      <c r="O153" s="203"/>
      <c r="P153" s="206"/>
      <c r="Q153" s="206"/>
      <c r="R153" s="206"/>
      <c r="S153" s="249"/>
      <c r="T153" s="249"/>
      <c r="U153" s="249"/>
      <c r="V153" s="249"/>
      <c r="W153" s="249"/>
      <c r="X153" s="249"/>
      <c r="Y153" s="249"/>
      <c r="Z153" s="249"/>
      <c r="AA153" s="249"/>
      <c r="AB153" s="249"/>
      <c r="AC153" s="249"/>
      <c r="AD153" s="249"/>
      <c r="AE153" s="249"/>
      <c r="AF153" s="249"/>
      <c r="AG153" s="249"/>
      <c r="AH153" s="249"/>
      <c r="AI153" s="249"/>
      <c r="AJ153" s="247"/>
      <c r="AK153" s="121"/>
      <c r="AL153" s="122"/>
      <c r="AM153" s="122"/>
      <c r="AN153" s="122"/>
      <c r="AO153" s="122"/>
      <c r="AP153" s="122"/>
      <c r="AQ153" s="122"/>
      <c r="AR153" s="122"/>
      <c r="AS153" s="122"/>
      <c r="AT153" s="122"/>
      <c r="AU153" s="122"/>
      <c r="AV153" s="122"/>
      <c r="AW153" s="122"/>
      <c r="AX153" s="121"/>
      <c r="AY153" s="121"/>
      <c r="AZ153" s="121"/>
      <c r="BA153" s="121"/>
      <c r="BB153" s="121"/>
      <c r="BC153" s="121"/>
      <c r="BD153" s="121"/>
      <c r="BE153" s="121"/>
      <c r="BF153" s="121"/>
    </row>
    <row r="154" ht="82.5" customHeight="1">
      <c r="A154" s="68"/>
      <c r="E154" s="585" t="s">
        <v>272</v>
      </c>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8"/>
      <c r="AK154" s="121"/>
      <c r="AL154" s="122"/>
      <c r="AM154" s="122"/>
      <c r="AN154" s="122"/>
      <c r="AO154" s="122"/>
      <c r="AP154" s="122"/>
      <c r="AQ154" s="122"/>
      <c r="AR154" s="122"/>
      <c r="AS154" s="122"/>
      <c r="AT154" s="122"/>
      <c r="AU154" s="122"/>
      <c r="AV154" s="122"/>
      <c r="AW154" s="122"/>
      <c r="AX154" s="121"/>
      <c r="AY154" s="121"/>
      <c r="AZ154" s="121"/>
      <c r="BA154" s="121"/>
      <c r="BB154" s="121"/>
      <c r="BC154" s="121"/>
      <c r="BD154" s="121"/>
      <c r="BE154" s="121"/>
      <c r="BF154" s="121"/>
    </row>
    <row r="155" ht="16.5" customHeight="1">
      <c r="A155" s="68"/>
      <c r="E155" s="203" t="s">
        <v>273</v>
      </c>
      <c r="F155" s="168"/>
      <c r="G155" s="168"/>
      <c r="H155" s="168"/>
      <c r="I155" s="168"/>
      <c r="J155" s="168"/>
      <c r="K155" s="168"/>
      <c r="L155" s="168"/>
      <c r="M155" s="168"/>
      <c r="N155" s="168"/>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252"/>
      <c r="AK155" s="2"/>
      <c r="AL155" s="122"/>
      <c r="AM155" s="122"/>
      <c r="AN155" s="122"/>
      <c r="AO155" s="122"/>
      <c r="AP155" s="122"/>
      <c r="AQ155" s="122"/>
      <c r="AR155" s="122"/>
      <c r="AS155" s="122"/>
      <c r="AT155" s="122"/>
      <c r="AU155" s="122"/>
      <c r="AV155" s="122"/>
      <c r="AW155" s="122"/>
      <c r="AX155" s="121"/>
      <c r="AY155" s="121"/>
      <c r="AZ155" s="121"/>
      <c r="BA155" s="121"/>
      <c r="BB155" s="121"/>
      <c r="BC155" s="121"/>
      <c r="BD155" s="121"/>
      <c r="BE155" s="121"/>
      <c r="BF155" s="121"/>
    </row>
    <row r="156" ht="18.75" customHeight="1">
      <c r="A156" s="253"/>
      <c r="B156" s="51"/>
      <c r="C156" s="51"/>
      <c r="D156" s="51"/>
      <c r="E156" s="586" t="s">
        <v>150</v>
      </c>
      <c r="F156" s="255"/>
      <c r="G156" s="255"/>
      <c r="H156" s="255"/>
      <c r="I156" s="255"/>
      <c r="J156" s="255"/>
      <c r="K156" s="495"/>
      <c r="L156" s="256" t="s">
        <v>98</v>
      </c>
      <c r="M156" s="13"/>
      <c r="N156" s="587">
        <v>4.0</v>
      </c>
      <c r="O156" s="258"/>
      <c r="P156" s="259" t="s">
        <v>129</v>
      </c>
      <c r="Q156" s="587">
        <v>10.0</v>
      </c>
      <c r="R156" s="258"/>
      <c r="S156" s="259" t="s">
        <v>130</v>
      </c>
      <c r="T156" s="259" t="s">
        <v>141</v>
      </c>
      <c r="U156" s="588" t="b">
        <f>TRUE()</f>
        <v>1</v>
      </c>
      <c r="V156" s="261" t="s">
        <v>152</v>
      </c>
      <c r="W156" s="259"/>
      <c r="X156" s="259"/>
      <c r="Y156" s="588" t="b">
        <f>FALSE()</f>
        <v>0</v>
      </c>
      <c r="Z156" s="261" t="s">
        <v>153</v>
      </c>
      <c r="AA156" s="259"/>
      <c r="AB156" s="259" t="s">
        <v>142</v>
      </c>
      <c r="AC156" s="262"/>
      <c r="AD156" s="262"/>
      <c r="AE156" s="262"/>
      <c r="AF156" s="262"/>
      <c r="AG156" s="262"/>
      <c r="AH156" s="262"/>
      <c r="AI156" s="262"/>
      <c r="AJ156" s="263"/>
      <c r="AK156" s="121"/>
      <c r="AL156" s="122"/>
      <c r="AM156" s="122"/>
      <c r="AN156" s="122"/>
      <c r="AO156" s="122"/>
      <c r="AP156" s="122"/>
      <c r="AQ156" s="122"/>
      <c r="AR156" s="122"/>
      <c r="AS156" s="122"/>
      <c r="AT156" s="122"/>
      <c r="AU156" s="122"/>
      <c r="AV156" s="122"/>
      <c r="AW156" s="122"/>
      <c r="AX156" s="121"/>
      <c r="AY156" s="121"/>
      <c r="AZ156" s="121"/>
      <c r="BA156" s="121"/>
      <c r="BB156" s="121"/>
      <c r="BC156" s="121"/>
      <c r="BD156" s="121"/>
      <c r="BE156" s="121"/>
      <c r="BF156" s="121"/>
    </row>
    <row r="157" ht="30.75" customHeight="1">
      <c r="A157" s="264"/>
      <c r="B157" s="264"/>
      <c r="C157" s="264"/>
      <c r="D157" s="264"/>
      <c r="E157" s="265"/>
      <c r="F157" s="184"/>
      <c r="G157" s="184"/>
      <c r="H157" s="184"/>
      <c r="I157" s="184"/>
      <c r="J157" s="184"/>
      <c r="K157" s="184"/>
      <c r="L157" s="266"/>
      <c r="M157" s="266"/>
      <c r="N157" s="266"/>
      <c r="O157" s="266"/>
      <c r="P157" s="266"/>
      <c r="Q157" s="266"/>
      <c r="R157" s="266"/>
      <c r="S157" s="266"/>
      <c r="T157" s="184"/>
      <c r="U157" s="184"/>
      <c r="V157" s="527"/>
      <c r="W157" s="184"/>
      <c r="X157" s="184"/>
      <c r="Y157" s="184"/>
      <c r="Z157" s="266"/>
      <c r="AA157" s="184"/>
      <c r="AB157" s="184"/>
      <c r="AC157" s="184"/>
      <c r="AD157" s="184"/>
      <c r="AE157" s="184"/>
      <c r="AF157" s="184"/>
      <c r="AG157" s="184"/>
      <c r="AH157" s="184"/>
      <c r="AI157" s="184"/>
      <c r="AJ157" s="184"/>
      <c r="AK157" s="121"/>
      <c r="AL157" s="122"/>
      <c r="AM157" s="122"/>
      <c r="AN157" s="122"/>
      <c r="AO157" s="122"/>
      <c r="AP157" s="122"/>
      <c r="AQ157" s="122"/>
      <c r="AR157" s="122"/>
      <c r="AS157" s="122"/>
      <c r="AT157" s="122"/>
      <c r="AU157" s="122"/>
      <c r="AV157" s="122"/>
      <c r="AW157" s="122"/>
      <c r="AX157" s="121"/>
      <c r="AY157" s="121"/>
      <c r="AZ157" s="121"/>
      <c r="BA157" s="121"/>
      <c r="BB157" s="121"/>
      <c r="BC157" s="121"/>
      <c r="BD157" s="121"/>
      <c r="BE157" s="121"/>
      <c r="BF157" s="121"/>
    </row>
    <row r="158" ht="23.25" customHeight="1">
      <c r="A158" s="209" t="s">
        <v>274</v>
      </c>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99"/>
      <c r="AL158" s="271"/>
      <c r="AM158" s="271"/>
      <c r="AN158" s="271"/>
      <c r="AO158" s="271"/>
      <c r="AP158" s="271"/>
      <c r="AQ158" s="271"/>
      <c r="AR158" s="271"/>
      <c r="AS158" s="271"/>
      <c r="AT158" s="589"/>
      <c r="AU158" s="271"/>
      <c r="AV158" s="271"/>
      <c r="AW158" s="271"/>
      <c r="AX158" s="269"/>
      <c r="AY158" s="269"/>
      <c r="AZ158" s="269"/>
      <c r="BA158" s="269"/>
      <c r="BB158" s="269"/>
      <c r="BC158" s="269"/>
      <c r="BD158" s="269"/>
      <c r="BE158" s="269"/>
      <c r="BF158" s="269"/>
    </row>
    <row r="159" ht="13.5" customHeight="1">
      <c r="A159" s="590" t="s">
        <v>275</v>
      </c>
      <c r="B159" s="203"/>
      <c r="C159" s="203"/>
      <c r="D159" s="203"/>
      <c r="E159" s="203"/>
      <c r="F159" s="203"/>
      <c r="G159" s="203"/>
      <c r="H159" s="203"/>
      <c r="I159" s="203"/>
      <c r="J159" s="203"/>
      <c r="K159" s="203"/>
      <c r="L159" s="203"/>
      <c r="M159" s="203"/>
      <c r="N159" s="203"/>
      <c r="O159" s="203"/>
      <c r="P159" s="203"/>
      <c r="Q159" s="203"/>
      <c r="R159" s="203"/>
      <c r="S159" s="203"/>
      <c r="T159" s="203"/>
      <c r="U159" s="203"/>
      <c r="V159" s="203"/>
      <c r="W159" s="203"/>
      <c r="X159" s="203"/>
      <c r="Y159" s="203"/>
      <c r="Z159" s="203"/>
      <c r="AA159" s="203"/>
      <c r="AB159" s="203"/>
      <c r="AC159" s="203"/>
      <c r="AD159" s="203"/>
      <c r="AE159" s="203"/>
      <c r="AF159" s="203"/>
      <c r="AG159" s="203"/>
      <c r="AH159" s="203"/>
      <c r="AI159" s="203"/>
      <c r="AJ159" s="203"/>
      <c r="AK159" s="121"/>
      <c r="AL159" s="108"/>
      <c r="AM159" s="122"/>
      <c r="AN159" s="122"/>
      <c r="AO159" s="122"/>
      <c r="AP159" s="122"/>
      <c r="AQ159" s="122"/>
      <c r="AR159" s="122"/>
      <c r="AS159" s="122"/>
      <c r="AT159" s="122"/>
      <c r="AU159" s="122"/>
      <c r="AV159" s="122"/>
      <c r="AW159" s="122"/>
      <c r="AX159" s="121"/>
      <c r="AY159" s="121"/>
      <c r="AZ159" s="121"/>
      <c r="BA159" s="121"/>
      <c r="BB159" s="121"/>
      <c r="BC159" s="121"/>
      <c r="BD159" s="121"/>
      <c r="BE159" s="121"/>
      <c r="BF159" s="121"/>
    </row>
    <row r="160" ht="22.5" customHeight="1">
      <c r="A160" s="591" t="s">
        <v>84</v>
      </c>
      <c r="B160" s="522" t="s">
        <v>276</v>
      </c>
      <c r="AK160" s="121"/>
      <c r="AL160" s="108"/>
      <c r="AM160" s="122"/>
      <c r="AN160" s="122"/>
      <c r="AO160" s="122"/>
      <c r="AP160" s="122"/>
      <c r="AQ160" s="122"/>
      <c r="AR160" s="122"/>
      <c r="AS160" s="122"/>
      <c r="AT160" s="122"/>
      <c r="AU160" s="122"/>
      <c r="AV160" s="122"/>
      <c r="AW160" s="122"/>
      <c r="AX160" s="121"/>
      <c r="AY160" s="121"/>
      <c r="AZ160" s="121"/>
      <c r="BA160" s="121"/>
      <c r="BB160" s="121"/>
      <c r="BC160" s="121"/>
      <c r="BD160" s="121"/>
      <c r="BE160" s="121"/>
      <c r="BF160" s="121"/>
    </row>
    <row r="161" ht="13.5" customHeight="1">
      <c r="A161" s="590" t="s">
        <v>277</v>
      </c>
      <c r="B161" s="527"/>
      <c r="C161" s="527"/>
      <c r="D161" s="527"/>
      <c r="E161" s="527"/>
      <c r="F161" s="527"/>
      <c r="G161" s="527"/>
      <c r="H161" s="527"/>
      <c r="I161" s="527"/>
      <c r="J161" s="527"/>
      <c r="K161" s="527"/>
      <c r="L161" s="527"/>
      <c r="M161" s="527"/>
      <c r="N161" s="527"/>
      <c r="O161" s="527"/>
      <c r="P161" s="527"/>
      <c r="Q161" s="527"/>
      <c r="R161" s="527"/>
      <c r="S161" s="527"/>
      <c r="T161" s="527"/>
      <c r="U161" s="527"/>
      <c r="V161" s="527"/>
      <c r="W161" s="527"/>
      <c r="X161" s="527"/>
      <c r="Y161" s="527"/>
      <c r="Z161" s="527"/>
      <c r="AA161" s="527"/>
      <c r="AB161" s="527"/>
      <c r="AC161" s="527"/>
      <c r="AD161" s="527"/>
      <c r="AE161" s="527"/>
      <c r="AF161" s="527"/>
      <c r="AG161" s="527"/>
      <c r="AH161" s="527"/>
      <c r="AI161" s="527"/>
      <c r="AJ161" s="527"/>
      <c r="AK161" s="121"/>
      <c r="AL161" s="108"/>
      <c r="AM161" s="122"/>
      <c r="AN161" s="122"/>
      <c r="AO161" s="122"/>
      <c r="AP161" s="122"/>
      <c r="AQ161" s="122"/>
      <c r="AR161" s="122"/>
      <c r="AS161" s="122"/>
      <c r="AT161" s="122"/>
      <c r="AU161" s="122"/>
      <c r="AV161" s="122"/>
      <c r="AW161" s="122"/>
      <c r="AX161" s="121"/>
      <c r="AY161" s="121"/>
      <c r="AZ161" s="121"/>
      <c r="BA161" s="121"/>
      <c r="BB161" s="121"/>
      <c r="BC161" s="121"/>
      <c r="BD161" s="121"/>
      <c r="BE161" s="121"/>
      <c r="BF161" s="121"/>
    </row>
    <row r="162" ht="49.5" customHeight="1">
      <c r="A162" s="591" t="s">
        <v>84</v>
      </c>
      <c r="B162" s="208" t="s">
        <v>278</v>
      </c>
      <c r="AK162" s="121"/>
      <c r="AL162" s="108"/>
      <c r="AM162" s="122"/>
      <c r="AN162" s="122"/>
      <c r="AO162" s="122"/>
      <c r="AP162" s="122"/>
      <c r="AQ162" s="122"/>
      <c r="AR162" s="122"/>
      <c r="AS162" s="122"/>
      <c r="AT162" s="122"/>
      <c r="AU162" s="122"/>
      <c r="AV162" s="122"/>
      <c r="AW162" s="122"/>
      <c r="AX162" s="121"/>
      <c r="AY162" s="121"/>
      <c r="AZ162" s="121"/>
      <c r="BA162" s="121"/>
      <c r="BB162" s="121"/>
      <c r="BC162" s="121"/>
      <c r="BD162" s="121"/>
      <c r="BE162" s="121"/>
      <c r="BF162" s="121"/>
    </row>
    <row r="163" ht="4.5" customHeight="1">
      <c r="A163" s="592"/>
      <c r="B163" s="592"/>
      <c r="C163" s="592"/>
      <c r="D163" s="592"/>
      <c r="E163" s="592"/>
      <c r="F163" s="592"/>
      <c r="G163" s="592"/>
      <c r="H163" s="592"/>
      <c r="I163" s="592"/>
      <c r="J163" s="592"/>
      <c r="K163" s="592"/>
      <c r="L163" s="592"/>
      <c r="M163" s="592"/>
      <c r="N163" s="592"/>
      <c r="O163" s="592"/>
      <c r="P163" s="592"/>
      <c r="Q163" s="592"/>
      <c r="R163" s="592"/>
      <c r="S163" s="592"/>
      <c r="T163" s="592"/>
      <c r="U163" s="592"/>
      <c r="V163" s="592"/>
      <c r="W163" s="592"/>
      <c r="X163" s="592"/>
      <c r="Y163" s="592"/>
      <c r="Z163" s="592"/>
      <c r="AA163" s="592"/>
      <c r="AB163" s="592"/>
      <c r="AC163" s="592"/>
      <c r="AD163" s="592"/>
      <c r="AE163" s="592"/>
      <c r="AF163" s="592"/>
      <c r="AG163" s="592"/>
      <c r="AH163" s="592"/>
      <c r="AI163" s="592"/>
      <c r="AJ163" s="592"/>
      <c r="AK163" s="121"/>
      <c r="AL163" s="108"/>
      <c r="AM163" s="122"/>
      <c r="AN163" s="122"/>
      <c r="AO163" s="122"/>
      <c r="AP163" s="122"/>
      <c r="AQ163" s="122"/>
      <c r="AR163" s="122"/>
      <c r="AS163" s="122"/>
      <c r="AT163" s="122"/>
      <c r="AU163" s="122"/>
      <c r="AV163" s="122"/>
      <c r="AW163" s="122"/>
      <c r="AX163" s="121"/>
      <c r="AY163" s="121"/>
      <c r="AZ163" s="121"/>
      <c r="BA163" s="121"/>
      <c r="BB163" s="121"/>
      <c r="BC163" s="121"/>
      <c r="BD163" s="121"/>
      <c r="BE163" s="121"/>
      <c r="BF163" s="121"/>
    </row>
    <row r="164" ht="13.5" customHeight="1">
      <c r="A164" s="593" t="s">
        <v>279</v>
      </c>
      <c r="B164" s="19"/>
      <c r="C164" s="19"/>
      <c r="D164" s="41"/>
      <c r="E164" s="594" t="s">
        <v>280</v>
      </c>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8"/>
      <c r="AJ164" s="218" t="str">
        <f t="array" ref="AJ164">IF(M19="○", IF(OR(PRODUCT((E165:E168=0)*1),PRODUCT((E169:E172=0)*1),PRODUCT((E173:E176=0)*1),PRODUCT((E177:E180=0)*1),PRODUCT((E181:E184=0)*1),PRODUCT((E185:E188=0)*1)),"×","○"), IF(PRODUCT((E165:E188=0)*1),"×","○"))</f>
        <v>○</v>
      </c>
      <c r="AK164" s="121"/>
      <c r="AL164" s="443" t="s">
        <v>281</v>
      </c>
      <c r="AM164" s="318"/>
      <c r="AN164" s="318"/>
      <c r="AO164" s="318"/>
      <c r="AP164" s="318"/>
      <c r="AQ164" s="318"/>
      <c r="AR164" s="318"/>
      <c r="AS164" s="318"/>
      <c r="AT164" s="318"/>
      <c r="AU164" s="318"/>
      <c r="AV164" s="319"/>
      <c r="AW164" s="122"/>
      <c r="AX164" s="121"/>
      <c r="AY164" s="121"/>
      <c r="AZ164" s="121"/>
      <c r="BA164" s="121"/>
      <c r="BB164" s="121"/>
      <c r="BC164" s="121"/>
      <c r="BD164" s="121"/>
      <c r="BE164" s="121"/>
      <c r="BF164" s="121"/>
    </row>
    <row r="165" ht="14.25" customHeight="1">
      <c r="A165" s="595" t="s">
        <v>282</v>
      </c>
      <c r="B165" s="55"/>
      <c r="C165" s="55"/>
      <c r="D165" s="502"/>
      <c r="E165" s="596" t="b">
        <f>TRUE()</f>
        <v>1</v>
      </c>
      <c r="F165" s="597" t="s">
        <v>283</v>
      </c>
      <c r="G165" s="355"/>
      <c r="H165" s="355"/>
      <c r="I165" s="355"/>
      <c r="J165" s="355"/>
      <c r="K165" s="355"/>
      <c r="L165" s="355"/>
      <c r="M165" s="355"/>
      <c r="N165" s="355"/>
      <c r="O165" s="355"/>
      <c r="P165" s="355"/>
      <c r="Q165" s="355"/>
      <c r="R165" s="355"/>
      <c r="S165" s="355"/>
      <c r="T165" s="355"/>
      <c r="U165" s="355"/>
      <c r="V165" s="355"/>
      <c r="W165" s="355"/>
      <c r="X165" s="355"/>
      <c r="Y165" s="355"/>
      <c r="Z165" s="355"/>
      <c r="AA165" s="355"/>
      <c r="AB165" s="355"/>
      <c r="AC165" s="355"/>
      <c r="AD165" s="355"/>
      <c r="AE165" s="355"/>
      <c r="AF165" s="355"/>
      <c r="AG165" s="355"/>
      <c r="AH165" s="355"/>
      <c r="AI165" s="355"/>
      <c r="AJ165" s="356"/>
      <c r="AK165" s="121"/>
      <c r="AL165" s="404"/>
      <c r="AV165" s="326"/>
      <c r="AW165" s="122"/>
      <c r="AX165" s="121"/>
      <c r="AY165" s="121"/>
      <c r="AZ165" s="121"/>
      <c r="BA165" s="121"/>
      <c r="BB165" s="121"/>
      <c r="BC165" s="121"/>
      <c r="BD165" s="121"/>
      <c r="BE165" s="121"/>
      <c r="BF165" s="121"/>
    </row>
    <row r="166" ht="13.5" customHeight="1">
      <c r="A166" s="68"/>
      <c r="D166" s="326"/>
      <c r="E166" s="598" t="b">
        <f t="shared" ref="E166:E168" si="6">FALSE()</f>
        <v>0</v>
      </c>
      <c r="F166" s="599" t="s">
        <v>284</v>
      </c>
      <c r="G166" s="150"/>
      <c r="H166" s="150"/>
      <c r="I166" s="150"/>
      <c r="J166" s="150"/>
      <c r="K166" s="150"/>
      <c r="L166" s="150"/>
      <c r="M166" s="150"/>
      <c r="N166" s="150"/>
      <c r="O166" s="150"/>
      <c r="P166" s="150"/>
      <c r="Q166" s="150"/>
      <c r="R166" s="150"/>
      <c r="S166" s="150"/>
      <c r="T166" s="150"/>
      <c r="U166" s="150"/>
      <c r="V166" s="150"/>
      <c r="W166" s="150"/>
      <c r="X166" s="150"/>
      <c r="Y166" s="150"/>
      <c r="Z166" s="150"/>
      <c r="AA166" s="150"/>
      <c r="AB166" s="150"/>
      <c r="AC166" s="150"/>
      <c r="AD166" s="150"/>
      <c r="AE166" s="150"/>
      <c r="AF166" s="150"/>
      <c r="AG166" s="150"/>
      <c r="AH166" s="150"/>
      <c r="AI166" s="392"/>
      <c r="AJ166" s="600"/>
      <c r="AK166" s="121"/>
      <c r="AL166" s="449"/>
      <c r="AM166" s="62"/>
      <c r="AN166" s="62"/>
      <c r="AO166" s="62"/>
      <c r="AP166" s="62"/>
      <c r="AQ166" s="62"/>
      <c r="AR166" s="62"/>
      <c r="AS166" s="62"/>
      <c r="AT166" s="62"/>
      <c r="AU166" s="62"/>
      <c r="AV166" s="450"/>
      <c r="AW166" s="122"/>
      <c r="AX166" s="121"/>
      <c r="AY166" s="121"/>
      <c r="AZ166" s="121"/>
      <c r="BA166" s="121"/>
      <c r="BB166" s="121"/>
      <c r="BC166" s="121"/>
      <c r="BD166" s="121"/>
      <c r="BE166" s="121"/>
      <c r="BF166" s="121"/>
    </row>
    <row r="167" ht="13.5" customHeight="1">
      <c r="A167" s="68"/>
      <c r="D167" s="326"/>
      <c r="E167" s="598" t="b">
        <f t="shared" si="6"/>
        <v>0</v>
      </c>
      <c r="F167" s="599" t="s">
        <v>285</v>
      </c>
      <c r="G167" s="150"/>
      <c r="H167" s="150"/>
      <c r="I167" s="150"/>
      <c r="J167" s="150"/>
      <c r="K167" s="150"/>
      <c r="L167" s="150"/>
      <c r="M167" s="150"/>
      <c r="N167" s="150"/>
      <c r="O167" s="150"/>
      <c r="P167" s="150"/>
      <c r="Q167" s="150"/>
      <c r="R167" s="150"/>
      <c r="S167" s="150"/>
      <c r="T167" s="150"/>
      <c r="U167" s="150"/>
      <c r="V167" s="150"/>
      <c r="W167" s="150"/>
      <c r="X167" s="150"/>
      <c r="Y167" s="150"/>
      <c r="Z167" s="150"/>
      <c r="AA167" s="150"/>
      <c r="AB167" s="150"/>
      <c r="AC167" s="150"/>
      <c r="AD167" s="150"/>
      <c r="AE167" s="150"/>
      <c r="AF167" s="150"/>
      <c r="AG167" s="150"/>
      <c r="AH167" s="150"/>
      <c r="AI167" s="392"/>
      <c r="AJ167" s="600"/>
      <c r="AK167" s="121"/>
      <c r="AL167" s="501"/>
      <c r="AM167" s="122"/>
      <c r="AN167" s="122"/>
      <c r="AO167" s="122"/>
      <c r="AP167" s="122"/>
      <c r="AQ167" s="122"/>
      <c r="AR167" s="122"/>
      <c r="AS167" s="122"/>
      <c r="AT167" s="122"/>
      <c r="AU167" s="122"/>
      <c r="AV167" s="122"/>
      <c r="AW167" s="122"/>
      <c r="AX167" s="121"/>
      <c r="AY167" s="121"/>
      <c r="AZ167" s="121"/>
      <c r="BA167" s="121"/>
      <c r="BB167" s="121"/>
      <c r="BC167" s="121"/>
      <c r="BD167" s="121"/>
      <c r="BE167" s="121"/>
      <c r="BF167" s="121"/>
    </row>
    <row r="168" ht="13.5" customHeight="1">
      <c r="A168" s="253"/>
      <c r="B168" s="51"/>
      <c r="C168" s="51"/>
      <c r="D168" s="509"/>
      <c r="E168" s="601" t="b">
        <f t="shared" si="6"/>
        <v>0</v>
      </c>
      <c r="F168" s="602" t="s">
        <v>286</v>
      </c>
      <c r="G168" s="603"/>
      <c r="H168" s="603"/>
      <c r="I168" s="603"/>
      <c r="J168" s="603"/>
      <c r="K168" s="603"/>
      <c r="L168" s="603"/>
      <c r="M168" s="603"/>
      <c r="N168" s="603"/>
      <c r="O168" s="603"/>
      <c r="P168" s="603"/>
      <c r="Q168" s="603"/>
      <c r="R168" s="603"/>
      <c r="S168" s="603"/>
      <c r="T168" s="603"/>
      <c r="U168" s="603"/>
      <c r="V168" s="603"/>
      <c r="W168" s="603"/>
      <c r="X168" s="603"/>
      <c r="Y168" s="603"/>
      <c r="Z168" s="603"/>
      <c r="AA168" s="603"/>
      <c r="AB168" s="603"/>
      <c r="AC168" s="603"/>
      <c r="AD168" s="603"/>
      <c r="AE168" s="603"/>
      <c r="AF168" s="603"/>
      <c r="AG168" s="603"/>
      <c r="AH168" s="603"/>
      <c r="AI168" s="604"/>
      <c r="AJ168" s="605"/>
      <c r="AK168" s="121"/>
      <c r="AL168" s="501"/>
      <c r="AM168" s="122"/>
      <c r="AN168" s="122"/>
      <c r="AO168" s="122"/>
      <c r="AP168" s="122"/>
      <c r="AQ168" s="122"/>
      <c r="AR168" s="122"/>
      <c r="AS168" s="122"/>
      <c r="AT168" s="122"/>
      <c r="AU168" s="122"/>
      <c r="AV168" s="122"/>
      <c r="AW168" s="122"/>
      <c r="AX168" s="121"/>
      <c r="AY168" s="121"/>
      <c r="AZ168" s="121"/>
      <c r="BA168" s="121"/>
      <c r="BB168" s="121"/>
      <c r="BC168" s="121"/>
      <c r="BD168" s="121"/>
      <c r="BE168" s="121"/>
      <c r="BF168" s="121"/>
    </row>
    <row r="169" ht="24.75" customHeight="1">
      <c r="A169" s="595" t="s">
        <v>287</v>
      </c>
      <c r="B169" s="55"/>
      <c r="C169" s="55"/>
      <c r="D169" s="502"/>
      <c r="E169" s="606" t="b">
        <f>TRUE()</f>
        <v>1</v>
      </c>
      <c r="F169" s="607" t="s">
        <v>288</v>
      </c>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608"/>
      <c r="AJ169" s="609"/>
      <c r="AK169" s="121"/>
      <c r="AL169" s="501"/>
      <c r="AM169" s="122"/>
      <c r="AN169" s="122"/>
      <c r="AO169" s="122"/>
      <c r="AP169" s="122"/>
      <c r="AQ169" s="122"/>
      <c r="AR169" s="122"/>
      <c r="AS169" s="122"/>
      <c r="AT169" s="122"/>
      <c r="AU169" s="122"/>
      <c r="AV169" s="122"/>
      <c r="AW169" s="122"/>
      <c r="AX169" s="121"/>
      <c r="AY169" s="121"/>
      <c r="AZ169" s="121"/>
      <c r="BA169" s="121"/>
      <c r="BB169" s="121"/>
      <c r="BC169" s="121"/>
      <c r="BD169" s="121"/>
      <c r="BE169" s="121"/>
      <c r="BF169" s="121"/>
    </row>
    <row r="170" ht="13.5" customHeight="1">
      <c r="A170" s="68"/>
      <c r="D170" s="326"/>
      <c r="E170" s="610" t="b">
        <f>FALSE()</f>
        <v>0</v>
      </c>
      <c r="F170" s="599" t="s">
        <v>289</v>
      </c>
      <c r="G170" s="150"/>
      <c r="H170" s="150"/>
      <c r="I170" s="150"/>
      <c r="J170" s="150"/>
      <c r="K170" s="150"/>
      <c r="L170" s="150"/>
      <c r="M170" s="150"/>
      <c r="N170" s="150"/>
      <c r="O170" s="150"/>
      <c r="P170" s="150"/>
      <c r="Q170" s="150"/>
      <c r="R170" s="150"/>
      <c r="S170" s="150"/>
      <c r="T170" s="150"/>
      <c r="U170" s="150"/>
      <c r="V170" s="150"/>
      <c r="W170" s="150"/>
      <c r="X170" s="150"/>
      <c r="Y170" s="150"/>
      <c r="Z170" s="150"/>
      <c r="AA170" s="150"/>
      <c r="AB170" s="150"/>
      <c r="AC170" s="150"/>
      <c r="AD170" s="150"/>
      <c r="AE170" s="150"/>
      <c r="AF170" s="150"/>
      <c r="AG170" s="150"/>
      <c r="AH170" s="150"/>
      <c r="AI170" s="392"/>
      <c r="AJ170" s="611"/>
      <c r="AK170" s="121"/>
      <c r="AL170" s="122"/>
      <c r="AM170" s="122"/>
      <c r="AN170" s="122"/>
      <c r="AO170" s="122"/>
      <c r="AP170" s="122"/>
      <c r="AQ170" s="122"/>
      <c r="AR170" s="122"/>
      <c r="AS170" s="122"/>
      <c r="AT170" s="122"/>
      <c r="AU170" s="122"/>
      <c r="AV170" s="122"/>
      <c r="AW170" s="122"/>
      <c r="AX170" s="121"/>
      <c r="AY170" s="121"/>
      <c r="AZ170" s="121"/>
      <c r="BA170" s="121"/>
      <c r="BB170" s="121"/>
      <c r="BC170" s="121"/>
      <c r="BD170" s="121"/>
      <c r="BE170" s="121"/>
      <c r="BF170" s="121"/>
    </row>
    <row r="171" ht="13.5" customHeight="1">
      <c r="A171" s="68"/>
      <c r="D171" s="326"/>
      <c r="E171" s="598" t="b">
        <f>TRUE()</f>
        <v>1</v>
      </c>
      <c r="F171" s="599" t="s">
        <v>290</v>
      </c>
      <c r="G171" s="150"/>
      <c r="H171" s="150"/>
      <c r="I171" s="150"/>
      <c r="J171" s="150"/>
      <c r="K171" s="150"/>
      <c r="L171" s="150"/>
      <c r="M171" s="150"/>
      <c r="N171" s="150"/>
      <c r="O171" s="150"/>
      <c r="P171" s="150"/>
      <c r="Q171" s="150"/>
      <c r="R171" s="150"/>
      <c r="S171" s="150"/>
      <c r="T171" s="150"/>
      <c r="U171" s="150"/>
      <c r="V171" s="150"/>
      <c r="W171" s="150"/>
      <c r="X171" s="150"/>
      <c r="Y171" s="150"/>
      <c r="Z171" s="150"/>
      <c r="AA171" s="150"/>
      <c r="AB171" s="150"/>
      <c r="AC171" s="150"/>
      <c r="AD171" s="150"/>
      <c r="AE171" s="150"/>
      <c r="AF171" s="150"/>
      <c r="AG171" s="150"/>
      <c r="AH171" s="150"/>
      <c r="AI171" s="392"/>
      <c r="AJ171" s="600"/>
      <c r="AK171" s="121"/>
      <c r="AL171" s="122"/>
      <c r="AM171" s="122"/>
      <c r="AN171" s="122"/>
      <c r="AO171" s="122"/>
      <c r="AP171" s="122"/>
      <c r="AQ171" s="122"/>
      <c r="AR171" s="122"/>
      <c r="AS171" s="122"/>
      <c r="AT171" s="122"/>
      <c r="AU171" s="122"/>
      <c r="AV171" s="122"/>
      <c r="AW171" s="122"/>
      <c r="AX171" s="121"/>
      <c r="AY171" s="121"/>
      <c r="AZ171" s="121"/>
      <c r="BA171" s="121"/>
      <c r="BB171" s="121"/>
      <c r="BC171" s="121"/>
      <c r="BD171" s="121"/>
      <c r="BE171" s="121"/>
      <c r="BF171" s="121"/>
    </row>
    <row r="172" ht="13.5" customHeight="1">
      <c r="A172" s="253"/>
      <c r="B172" s="51"/>
      <c r="C172" s="51"/>
      <c r="D172" s="509"/>
      <c r="E172" s="612" t="b">
        <f>FALSE()</f>
        <v>0</v>
      </c>
      <c r="F172" s="613" t="s">
        <v>291</v>
      </c>
      <c r="G172" s="603"/>
      <c r="H172" s="603"/>
      <c r="I172" s="603"/>
      <c r="J172" s="603"/>
      <c r="K172" s="603"/>
      <c r="L172" s="603"/>
      <c r="M172" s="603"/>
      <c r="N172" s="603"/>
      <c r="O172" s="603"/>
      <c r="P172" s="603"/>
      <c r="Q172" s="603"/>
      <c r="R172" s="603"/>
      <c r="S172" s="603"/>
      <c r="T172" s="603"/>
      <c r="U172" s="603"/>
      <c r="V172" s="603"/>
      <c r="W172" s="603"/>
      <c r="X172" s="603"/>
      <c r="Y172" s="603"/>
      <c r="Z172" s="603"/>
      <c r="AA172" s="603"/>
      <c r="AB172" s="603"/>
      <c r="AC172" s="603"/>
      <c r="AD172" s="603"/>
      <c r="AE172" s="603"/>
      <c r="AF172" s="603"/>
      <c r="AG172" s="603"/>
      <c r="AH172" s="603"/>
      <c r="AI172" s="603"/>
      <c r="AJ172" s="614"/>
      <c r="AK172" s="121"/>
      <c r="AL172" s="122"/>
      <c r="AM172" s="122"/>
      <c r="AN172" s="122"/>
      <c r="AO172" s="122"/>
      <c r="AP172" s="122"/>
      <c r="AQ172" s="122"/>
      <c r="AR172" s="122"/>
      <c r="AS172" s="122"/>
      <c r="AT172" s="122"/>
      <c r="AU172" s="122"/>
      <c r="AV172" s="122"/>
      <c r="AW172" s="122"/>
      <c r="AX172" s="121"/>
      <c r="AY172" s="121"/>
      <c r="AZ172" s="121"/>
      <c r="BA172" s="121"/>
      <c r="BB172" s="121"/>
      <c r="BC172" s="121"/>
      <c r="BD172" s="121"/>
      <c r="BE172" s="121"/>
      <c r="BF172" s="121"/>
    </row>
    <row r="173" ht="13.5" customHeight="1">
      <c r="A173" s="595" t="s">
        <v>292</v>
      </c>
      <c r="B173" s="55"/>
      <c r="C173" s="55"/>
      <c r="D173" s="502"/>
      <c r="E173" s="610" t="b">
        <f t="shared" ref="E173:E175" si="7">TRUE()</f>
        <v>1</v>
      </c>
      <c r="F173" s="607" t="s">
        <v>293</v>
      </c>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608"/>
      <c r="AJ173" s="611"/>
      <c r="AK173" s="121"/>
      <c r="AL173" s="122"/>
      <c r="AM173" s="122"/>
      <c r="AN173" s="122"/>
      <c r="AO173" s="122"/>
      <c r="AP173" s="122"/>
      <c r="AQ173" s="122"/>
      <c r="AR173" s="122"/>
      <c r="AS173" s="122"/>
      <c r="AT173" s="122"/>
      <c r="AU173" s="122"/>
      <c r="AV173" s="122"/>
      <c r="AW173" s="122"/>
      <c r="AX173" s="121"/>
      <c r="AY173" s="121"/>
      <c r="AZ173" s="121"/>
      <c r="BA173" s="121"/>
      <c r="BB173" s="121"/>
      <c r="BC173" s="121"/>
      <c r="BD173" s="121"/>
      <c r="BE173" s="121"/>
      <c r="BF173" s="121"/>
    </row>
    <row r="174" ht="22.5" customHeight="1">
      <c r="A174" s="68"/>
      <c r="D174" s="326"/>
      <c r="E174" s="598" t="b">
        <f t="shared" si="7"/>
        <v>1</v>
      </c>
      <c r="F174" s="599" t="s">
        <v>294</v>
      </c>
      <c r="G174" s="150"/>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392"/>
      <c r="AJ174" s="600"/>
      <c r="AK174" s="121"/>
      <c r="AL174" s="122"/>
      <c r="AM174" s="122"/>
      <c r="AN174" s="122"/>
      <c r="AO174" s="122"/>
      <c r="AP174" s="122"/>
      <c r="AQ174" s="122"/>
      <c r="AR174" s="122"/>
      <c r="AS174" s="122"/>
      <c r="AT174" s="122"/>
      <c r="AU174" s="122"/>
      <c r="AV174" s="122"/>
      <c r="AW174" s="122"/>
      <c r="AX174" s="121"/>
      <c r="AY174" s="121"/>
      <c r="AZ174" s="121"/>
      <c r="BA174" s="121"/>
      <c r="BB174" s="121"/>
      <c r="BC174" s="121"/>
      <c r="BD174" s="121"/>
      <c r="BE174" s="121"/>
      <c r="BF174" s="121"/>
    </row>
    <row r="175" ht="13.5" customHeight="1">
      <c r="A175" s="68"/>
      <c r="D175" s="326"/>
      <c r="E175" s="598" t="b">
        <f t="shared" si="7"/>
        <v>1</v>
      </c>
      <c r="F175" s="599" t="s">
        <v>295</v>
      </c>
      <c r="G175" s="150"/>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392"/>
      <c r="AJ175" s="600"/>
      <c r="AK175" s="121"/>
      <c r="AL175" s="122"/>
      <c r="AM175" s="122"/>
      <c r="AN175" s="122"/>
      <c r="AO175" s="122"/>
      <c r="AP175" s="122"/>
      <c r="AQ175" s="122"/>
      <c r="AR175" s="122"/>
      <c r="AS175" s="122"/>
      <c r="AT175" s="122"/>
      <c r="AU175" s="122"/>
      <c r="AV175" s="122"/>
      <c r="AW175" s="122"/>
      <c r="AX175" s="121"/>
      <c r="AY175" s="121"/>
      <c r="AZ175" s="121"/>
      <c r="BA175" s="121"/>
      <c r="BB175" s="121"/>
      <c r="BC175" s="121"/>
      <c r="BD175" s="121"/>
      <c r="BE175" s="121"/>
      <c r="BF175" s="121"/>
    </row>
    <row r="176" ht="13.5" customHeight="1">
      <c r="A176" s="253"/>
      <c r="B176" s="51"/>
      <c r="C176" s="51"/>
      <c r="D176" s="509"/>
      <c r="E176" s="612" t="b">
        <f>FALSE()</f>
        <v>0</v>
      </c>
      <c r="F176" s="613" t="s">
        <v>296</v>
      </c>
      <c r="G176" s="603"/>
      <c r="H176" s="603"/>
      <c r="I176" s="603"/>
      <c r="J176" s="603"/>
      <c r="K176" s="603"/>
      <c r="L176" s="603"/>
      <c r="M176" s="603"/>
      <c r="N176" s="603"/>
      <c r="O176" s="603"/>
      <c r="P176" s="603"/>
      <c r="Q176" s="603"/>
      <c r="R176" s="603"/>
      <c r="S176" s="603"/>
      <c r="T176" s="603"/>
      <c r="U176" s="603"/>
      <c r="V176" s="603"/>
      <c r="W176" s="603"/>
      <c r="X176" s="603"/>
      <c r="Y176" s="603"/>
      <c r="Z176" s="603"/>
      <c r="AA176" s="603"/>
      <c r="AB176" s="603"/>
      <c r="AC176" s="603"/>
      <c r="AD176" s="603"/>
      <c r="AE176" s="603"/>
      <c r="AF176" s="603"/>
      <c r="AG176" s="603"/>
      <c r="AH176" s="603"/>
      <c r="AI176" s="604"/>
      <c r="AJ176" s="615"/>
      <c r="AK176" s="121"/>
      <c r="AL176" s="122"/>
      <c r="AM176" s="122"/>
      <c r="AN176" s="122"/>
      <c r="AO176" s="122"/>
      <c r="AP176" s="122"/>
      <c r="AQ176" s="122"/>
      <c r="AR176" s="122"/>
      <c r="AS176" s="122"/>
      <c r="AT176" s="122"/>
      <c r="AU176" s="122"/>
      <c r="AV176" s="122"/>
      <c r="AW176" s="122"/>
      <c r="AX176" s="121"/>
      <c r="AY176" s="121"/>
      <c r="AZ176" s="121"/>
      <c r="BA176" s="121"/>
      <c r="BB176" s="121"/>
      <c r="BC176" s="121"/>
      <c r="BD176" s="121"/>
      <c r="BE176" s="121"/>
      <c r="BF176" s="121"/>
    </row>
    <row r="177" ht="21.0" customHeight="1">
      <c r="A177" s="595" t="s">
        <v>297</v>
      </c>
      <c r="B177" s="55"/>
      <c r="C177" s="55"/>
      <c r="D177" s="502"/>
      <c r="E177" s="610" t="b">
        <f>TRUE()</f>
        <v>1</v>
      </c>
      <c r="F177" s="616" t="s">
        <v>298</v>
      </c>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608"/>
      <c r="AJ177" s="611"/>
      <c r="AK177" s="121"/>
      <c r="AL177" s="122"/>
      <c r="AM177" s="122"/>
      <c r="AN177" s="122"/>
      <c r="AO177" s="122"/>
      <c r="AP177" s="122"/>
      <c r="AQ177" s="122"/>
      <c r="AR177" s="122"/>
      <c r="AS177" s="122"/>
      <c r="AT177" s="122"/>
      <c r="AU177" s="122"/>
      <c r="AV177" s="122"/>
      <c r="AW177" s="122"/>
      <c r="AX177" s="121"/>
      <c r="AY177" s="121"/>
      <c r="AZ177" s="121"/>
      <c r="BA177" s="121"/>
      <c r="BB177" s="121"/>
      <c r="BC177" s="121"/>
      <c r="BD177" s="121"/>
      <c r="BE177" s="121"/>
      <c r="BF177" s="121"/>
    </row>
    <row r="178" ht="13.5" customHeight="1">
      <c r="A178" s="68"/>
      <c r="D178" s="326"/>
      <c r="E178" s="598" t="b">
        <f t="shared" ref="E178:E179" si="8">FALSE()</f>
        <v>0</v>
      </c>
      <c r="F178" s="617" t="s">
        <v>299</v>
      </c>
      <c r="G178" s="150"/>
      <c r="H178" s="150"/>
      <c r="I178" s="150"/>
      <c r="J178" s="150"/>
      <c r="K178" s="150"/>
      <c r="L178" s="150"/>
      <c r="M178" s="150"/>
      <c r="N178" s="150"/>
      <c r="O178" s="150"/>
      <c r="P178" s="150"/>
      <c r="Q178" s="150"/>
      <c r="R178" s="150"/>
      <c r="S178" s="150"/>
      <c r="T178" s="150"/>
      <c r="U178" s="150"/>
      <c r="V178" s="150"/>
      <c r="W178" s="150"/>
      <c r="X178" s="150"/>
      <c r="Y178" s="150"/>
      <c r="Z178" s="150"/>
      <c r="AA178" s="150"/>
      <c r="AB178" s="150"/>
      <c r="AC178" s="150"/>
      <c r="AD178" s="150"/>
      <c r="AE178" s="150"/>
      <c r="AF178" s="150"/>
      <c r="AG178" s="150"/>
      <c r="AH178" s="150"/>
      <c r="AI178" s="392"/>
      <c r="AJ178" s="611"/>
      <c r="AK178" s="2"/>
      <c r="AL178" s="122"/>
      <c r="AM178" s="122"/>
      <c r="AN178" s="122"/>
      <c r="AO178" s="122"/>
      <c r="AP178" s="122"/>
      <c r="AQ178" s="122"/>
      <c r="AR178" s="122"/>
      <c r="AS178" s="122"/>
      <c r="AT178" s="122"/>
      <c r="AU178" s="122"/>
      <c r="AV178" s="122"/>
      <c r="AW178" s="122"/>
      <c r="AX178" s="121"/>
      <c r="AY178" s="121"/>
      <c r="AZ178" s="121"/>
      <c r="BA178" s="121"/>
      <c r="BB178" s="121"/>
      <c r="BC178" s="121"/>
      <c r="BD178" s="121"/>
      <c r="BE178" s="121"/>
      <c r="BF178" s="121"/>
    </row>
    <row r="179" ht="13.5" customHeight="1">
      <c r="A179" s="68"/>
      <c r="D179" s="326"/>
      <c r="E179" s="610" t="b">
        <f t="shared" si="8"/>
        <v>0</v>
      </c>
      <c r="F179" s="617" t="s">
        <v>300</v>
      </c>
      <c r="G179" s="150"/>
      <c r="H179" s="150"/>
      <c r="I179" s="150"/>
      <c r="J179" s="150"/>
      <c r="K179" s="150"/>
      <c r="L179" s="150"/>
      <c r="M179" s="150"/>
      <c r="N179" s="150"/>
      <c r="O179" s="150"/>
      <c r="P179" s="150"/>
      <c r="Q179" s="150"/>
      <c r="R179" s="150"/>
      <c r="S179" s="150"/>
      <c r="T179" s="150"/>
      <c r="U179" s="150"/>
      <c r="V179" s="150"/>
      <c r="W179" s="150"/>
      <c r="X179" s="150"/>
      <c r="Y179" s="150"/>
      <c r="Z179" s="150"/>
      <c r="AA179" s="150"/>
      <c r="AB179" s="150"/>
      <c r="AC179" s="150"/>
      <c r="AD179" s="150"/>
      <c r="AE179" s="150"/>
      <c r="AF179" s="150"/>
      <c r="AG179" s="150"/>
      <c r="AH179" s="150"/>
      <c r="AI179" s="392"/>
      <c r="AJ179" s="618"/>
      <c r="AK179" s="121"/>
      <c r="AL179" s="122"/>
      <c r="AM179" s="122"/>
      <c r="AN179" s="122"/>
      <c r="AO179" s="122"/>
      <c r="AP179" s="122"/>
      <c r="AQ179" s="122"/>
      <c r="AR179" s="122"/>
      <c r="AS179" s="122"/>
      <c r="AT179" s="122"/>
      <c r="AU179" s="122"/>
      <c r="AV179" s="122"/>
      <c r="AW179" s="122"/>
      <c r="AX179" s="121"/>
      <c r="AY179" s="121"/>
      <c r="AZ179" s="121"/>
      <c r="BA179" s="121"/>
      <c r="BB179" s="121"/>
      <c r="BC179" s="121"/>
      <c r="BD179" s="121"/>
      <c r="BE179" s="121"/>
      <c r="BF179" s="121"/>
    </row>
    <row r="180" ht="13.5" customHeight="1">
      <c r="A180" s="253"/>
      <c r="B180" s="51"/>
      <c r="C180" s="51"/>
      <c r="D180" s="509"/>
      <c r="E180" s="612" t="b">
        <f t="shared" ref="E180:E182" si="9">TRUE()</f>
        <v>1</v>
      </c>
      <c r="F180" s="613" t="s">
        <v>301</v>
      </c>
      <c r="G180" s="603"/>
      <c r="H180" s="603"/>
      <c r="I180" s="603"/>
      <c r="J180" s="603"/>
      <c r="K180" s="603"/>
      <c r="L180" s="603"/>
      <c r="M180" s="603"/>
      <c r="N180" s="603"/>
      <c r="O180" s="603"/>
      <c r="P180" s="603"/>
      <c r="Q180" s="603"/>
      <c r="R180" s="603"/>
      <c r="S180" s="603"/>
      <c r="T180" s="603"/>
      <c r="U180" s="603"/>
      <c r="V180" s="603"/>
      <c r="W180" s="603"/>
      <c r="X180" s="603"/>
      <c r="Y180" s="603"/>
      <c r="Z180" s="603"/>
      <c r="AA180" s="603"/>
      <c r="AB180" s="603"/>
      <c r="AC180" s="603"/>
      <c r="AD180" s="603"/>
      <c r="AE180" s="603"/>
      <c r="AF180" s="603"/>
      <c r="AG180" s="603"/>
      <c r="AH180" s="603"/>
      <c r="AI180" s="603"/>
      <c r="AJ180" s="614"/>
      <c r="AK180" s="121"/>
      <c r="AL180" s="122"/>
      <c r="AM180" s="122"/>
      <c r="AN180" s="122"/>
      <c r="AO180" s="122"/>
      <c r="AP180" s="122"/>
      <c r="AQ180" s="122"/>
      <c r="AR180" s="122"/>
      <c r="AS180" s="122"/>
      <c r="AT180" s="122"/>
      <c r="AU180" s="122"/>
      <c r="AV180" s="122"/>
      <c r="AW180" s="122"/>
      <c r="AX180" s="121"/>
      <c r="AY180" s="121"/>
      <c r="AZ180" s="121"/>
      <c r="BA180" s="121"/>
      <c r="BB180" s="121"/>
      <c r="BC180" s="121"/>
      <c r="BD180" s="121"/>
      <c r="BE180" s="121"/>
      <c r="BF180" s="121"/>
    </row>
    <row r="181" ht="13.5" customHeight="1">
      <c r="A181" s="595" t="s">
        <v>302</v>
      </c>
      <c r="B181" s="55"/>
      <c r="C181" s="55"/>
      <c r="D181" s="502"/>
      <c r="E181" s="610" t="b">
        <f t="shared" si="9"/>
        <v>1</v>
      </c>
      <c r="F181" s="616" t="s">
        <v>303</v>
      </c>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608"/>
      <c r="AJ181" s="611"/>
      <c r="AK181" s="121"/>
      <c r="AL181" s="122"/>
      <c r="AM181" s="122"/>
      <c r="AN181" s="122"/>
      <c r="AO181" s="122"/>
      <c r="AP181" s="122"/>
      <c r="AQ181" s="122"/>
      <c r="AR181" s="122"/>
      <c r="AS181" s="122"/>
      <c r="AT181" s="122"/>
      <c r="AU181" s="122"/>
      <c r="AV181" s="122"/>
      <c r="AW181" s="122"/>
      <c r="AX181" s="121"/>
      <c r="AY181" s="121"/>
      <c r="AZ181" s="121"/>
      <c r="BA181" s="121"/>
      <c r="BB181" s="121"/>
      <c r="BC181" s="121"/>
      <c r="BD181" s="121"/>
      <c r="BE181" s="121"/>
      <c r="BF181" s="121"/>
    </row>
    <row r="182" ht="21.0" customHeight="1">
      <c r="A182" s="68"/>
      <c r="D182" s="326"/>
      <c r="E182" s="598" t="b">
        <f t="shared" si="9"/>
        <v>1</v>
      </c>
      <c r="F182" s="617" t="s">
        <v>304</v>
      </c>
      <c r="G182" s="150"/>
      <c r="H182" s="150"/>
      <c r="I182" s="150"/>
      <c r="J182" s="150"/>
      <c r="K182" s="150"/>
      <c r="L182" s="150"/>
      <c r="M182" s="150"/>
      <c r="N182" s="150"/>
      <c r="O182" s="150"/>
      <c r="P182" s="150"/>
      <c r="Q182" s="150"/>
      <c r="R182" s="150"/>
      <c r="S182" s="150"/>
      <c r="T182" s="150"/>
      <c r="U182" s="150"/>
      <c r="V182" s="150"/>
      <c r="W182" s="150"/>
      <c r="X182" s="150"/>
      <c r="Y182" s="150"/>
      <c r="Z182" s="150"/>
      <c r="AA182" s="150"/>
      <c r="AB182" s="150"/>
      <c r="AC182" s="150"/>
      <c r="AD182" s="150"/>
      <c r="AE182" s="150"/>
      <c r="AF182" s="150"/>
      <c r="AG182" s="150"/>
      <c r="AH182" s="150"/>
      <c r="AI182" s="392"/>
      <c r="AJ182" s="600"/>
      <c r="AK182" s="121"/>
      <c r="AL182" s="122"/>
      <c r="AM182" s="122"/>
      <c r="AN182" s="122"/>
      <c r="AO182" s="122"/>
      <c r="AP182" s="122"/>
      <c r="AQ182" s="122"/>
      <c r="AR182" s="122"/>
      <c r="AS182" s="122"/>
      <c r="AT182" s="122"/>
      <c r="AU182" s="122"/>
      <c r="AV182" s="122"/>
      <c r="AW182" s="122"/>
      <c r="AX182" s="121"/>
      <c r="AY182" s="121"/>
      <c r="AZ182" s="121"/>
      <c r="BA182" s="121"/>
      <c r="BB182" s="121"/>
      <c r="BC182" s="121"/>
      <c r="BD182" s="121"/>
      <c r="BE182" s="121"/>
      <c r="BF182" s="121"/>
    </row>
    <row r="183" ht="13.5" customHeight="1">
      <c r="A183" s="68"/>
      <c r="D183" s="326"/>
      <c r="E183" s="598" t="b">
        <f t="shared" ref="E183:E184" si="10">FALSE()</f>
        <v>0</v>
      </c>
      <c r="F183" s="617" t="s">
        <v>305</v>
      </c>
      <c r="G183" s="150"/>
      <c r="H183" s="150"/>
      <c r="I183" s="150"/>
      <c r="J183" s="150"/>
      <c r="K183" s="150"/>
      <c r="L183" s="150"/>
      <c r="M183" s="150"/>
      <c r="N183" s="150"/>
      <c r="O183" s="150"/>
      <c r="P183" s="150"/>
      <c r="Q183" s="150"/>
      <c r="R183" s="150"/>
      <c r="S183" s="150"/>
      <c r="T183" s="150"/>
      <c r="U183" s="150"/>
      <c r="V183" s="150"/>
      <c r="W183" s="150"/>
      <c r="X183" s="150"/>
      <c r="Y183" s="150"/>
      <c r="Z183" s="150"/>
      <c r="AA183" s="150"/>
      <c r="AB183" s="150"/>
      <c r="AC183" s="150"/>
      <c r="AD183" s="150"/>
      <c r="AE183" s="150"/>
      <c r="AF183" s="150"/>
      <c r="AG183" s="150"/>
      <c r="AH183" s="150"/>
      <c r="AI183" s="392"/>
      <c r="AJ183" s="600"/>
      <c r="AK183" s="121"/>
      <c r="AL183" s="122"/>
      <c r="AM183" s="122"/>
      <c r="AN183" s="122"/>
      <c r="AO183" s="122"/>
      <c r="AP183" s="122"/>
      <c r="AQ183" s="122"/>
      <c r="AR183" s="122"/>
      <c r="AS183" s="122"/>
      <c r="AT183" s="122"/>
      <c r="AU183" s="122"/>
      <c r="AV183" s="122"/>
      <c r="AW183" s="122"/>
      <c r="AX183" s="121"/>
      <c r="AY183" s="121"/>
      <c r="AZ183" s="121"/>
      <c r="BA183" s="121"/>
      <c r="BB183" s="121"/>
      <c r="BC183" s="121"/>
      <c r="BD183" s="121"/>
      <c r="BE183" s="121"/>
      <c r="BF183" s="121"/>
    </row>
    <row r="184" ht="13.5" customHeight="1">
      <c r="A184" s="253"/>
      <c r="B184" s="51"/>
      <c r="C184" s="51"/>
      <c r="D184" s="509"/>
      <c r="E184" s="612" t="b">
        <f t="shared" si="10"/>
        <v>0</v>
      </c>
      <c r="F184" s="613" t="s">
        <v>306</v>
      </c>
      <c r="G184" s="603"/>
      <c r="H184" s="603"/>
      <c r="I184" s="603"/>
      <c r="J184" s="603"/>
      <c r="K184" s="603"/>
      <c r="L184" s="603"/>
      <c r="M184" s="603"/>
      <c r="N184" s="603"/>
      <c r="O184" s="603"/>
      <c r="P184" s="603"/>
      <c r="Q184" s="603"/>
      <c r="R184" s="603"/>
      <c r="S184" s="603"/>
      <c r="T184" s="603"/>
      <c r="U184" s="603"/>
      <c r="V184" s="603"/>
      <c r="W184" s="603"/>
      <c r="X184" s="603"/>
      <c r="Y184" s="603"/>
      <c r="Z184" s="603"/>
      <c r="AA184" s="603"/>
      <c r="AB184" s="603"/>
      <c r="AC184" s="603"/>
      <c r="AD184" s="603"/>
      <c r="AE184" s="603"/>
      <c r="AF184" s="603"/>
      <c r="AG184" s="603"/>
      <c r="AH184" s="603"/>
      <c r="AI184" s="604"/>
      <c r="AJ184" s="615"/>
      <c r="AK184" s="121"/>
      <c r="AL184" s="122"/>
      <c r="AM184" s="122"/>
      <c r="AN184" s="122"/>
      <c r="AO184" s="122"/>
      <c r="AP184" s="122"/>
      <c r="AQ184" s="122"/>
      <c r="AR184" s="122"/>
      <c r="AS184" s="122"/>
      <c r="AT184" s="122"/>
      <c r="AU184" s="122"/>
      <c r="AV184" s="122"/>
      <c r="AW184" s="122"/>
      <c r="AX184" s="121"/>
      <c r="AY184" s="121"/>
      <c r="AZ184" s="121"/>
      <c r="BA184" s="121"/>
      <c r="BB184" s="121"/>
      <c r="BC184" s="121"/>
      <c r="BD184" s="121"/>
      <c r="BE184" s="121"/>
      <c r="BF184" s="121"/>
    </row>
    <row r="185" ht="13.5" customHeight="1">
      <c r="A185" s="595" t="s">
        <v>307</v>
      </c>
      <c r="B185" s="55"/>
      <c r="C185" s="55"/>
      <c r="D185" s="502"/>
      <c r="E185" s="610" t="b">
        <f>TRUE()</f>
        <v>1</v>
      </c>
      <c r="F185" s="616" t="s">
        <v>308</v>
      </c>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619"/>
      <c r="AK185" s="360"/>
      <c r="AL185" s="122"/>
      <c r="AM185" s="108"/>
      <c r="AN185" s="108"/>
      <c r="AO185" s="108"/>
      <c r="AP185" s="108"/>
      <c r="AQ185" s="108"/>
      <c r="AR185" s="108"/>
      <c r="AS185" s="108"/>
      <c r="AT185" s="157"/>
      <c r="AU185" s="108"/>
      <c r="AV185" s="108"/>
      <c r="AW185" s="108"/>
      <c r="AX185" s="2"/>
      <c r="AY185" s="2"/>
      <c r="AZ185" s="2"/>
      <c r="BA185" s="121"/>
      <c r="BB185" s="121"/>
      <c r="BC185" s="121"/>
      <c r="BD185" s="121"/>
      <c r="BE185" s="121"/>
      <c r="BF185" s="121"/>
    </row>
    <row r="186" ht="13.5" customHeight="1">
      <c r="A186" s="68"/>
      <c r="D186" s="326"/>
      <c r="E186" s="598" t="b">
        <f t="shared" ref="E186:E188" si="11">FALSE()</f>
        <v>0</v>
      </c>
      <c r="F186" s="617" t="s">
        <v>309</v>
      </c>
      <c r="G186" s="150"/>
      <c r="H186" s="150"/>
      <c r="I186" s="150"/>
      <c r="J186" s="150"/>
      <c r="K186" s="150"/>
      <c r="L186" s="150"/>
      <c r="M186" s="150"/>
      <c r="N186" s="150"/>
      <c r="O186" s="150"/>
      <c r="P186" s="150"/>
      <c r="Q186" s="150"/>
      <c r="R186" s="150"/>
      <c r="S186" s="150"/>
      <c r="T186" s="150"/>
      <c r="U186" s="150"/>
      <c r="V186" s="150"/>
      <c r="W186" s="150"/>
      <c r="X186" s="150"/>
      <c r="Y186" s="150"/>
      <c r="Z186" s="150"/>
      <c r="AA186" s="150"/>
      <c r="AB186" s="150"/>
      <c r="AC186" s="150"/>
      <c r="AD186" s="150"/>
      <c r="AE186" s="150"/>
      <c r="AF186" s="150"/>
      <c r="AG186" s="150"/>
      <c r="AH186" s="150"/>
      <c r="AI186" s="392"/>
      <c r="AJ186" s="600"/>
      <c r="AK186" s="121"/>
      <c r="AL186" s="122"/>
      <c r="AM186" s="108"/>
      <c r="AN186" s="108"/>
      <c r="AO186" s="108"/>
      <c r="AP186" s="108"/>
      <c r="AQ186" s="108"/>
      <c r="AR186" s="108"/>
      <c r="AS186" s="108"/>
      <c r="AT186" s="157"/>
      <c r="AU186" s="108"/>
      <c r="AV186" s="108"/>
      <c r="AW186" s="108"/>
      <c r="AX186" s="2"/>
      <c r="AY186" s="2"/>
      <c r="AZ186" s="2"/>
      <c r="BA186" s="2"/>
      <c r="BB186" s="2"/>
      <c r="BC186" s="2"/>
      <c r="BD186" s="2"/>
      <c r="BE186" s="2"/>
      <c r="BF186" s="2"/>
    </row>
    <row r="187" ht="13.5" customHeight="1">
      <c r="A187" s="68"/>
      <c r="D187" s="326"/>
      <c r="E187" s="598" t="b">
        <f t="shared" si="11"/>
        <v>0</v>
      </c>
      <c r="F187" s="617" t="s">
        <v>310</v>
      </c>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392"/>
      <c r="AJ187" s="600"/>
      <c r="AK187" s="121"/>
      <c r="AL187" s="122"/>
      <c r="AM187" s="108"/>
      <c r="AN187" s="108"/>
      <c r="AO187" s="108"/>
      <c r="AP187" s="108"/>
      <c r="AQ187" s="108"/>
      <c r="AR187" s="108"/>
      <c r="AS187" s="108"/>
      <c r="AT187" s="157"/>
      <c r="AU187" s="108"/>
      <c r="AV187" s="108"/>
      <c r="AW187" s="108"/>
      <c r="AX187" s="2"/>
      <c r="AY187" s="2"/>
      <c r="AZ187" s="2"/>
      <c r="BA187" s="2"/>
      <c r="BB187" s="2"/>
      <c r="BC187" s="2"/>
      <c r="BD187" s="2"/>
      <c r="BE187" s="2"/>
      <c r="BF187" s="2"/>
    </row>
    <row r="188" ht="13.5" customHeight="1">
      <c r="A188" s="253"/>
      <c r="B188" s="51"/>
      <c r="C188" s="51"/>
      <c r="D188" s="509"/>
      <c r="E188" s="620" t="b">
        <f t="shared" si="11"/>
        <v>0</v>
      </c>
      <c r="F188" s="621" t="s">
        <v>311</v>
      </c>
      <c r="G188" s="368"/>
      <c r="H188" s="368"/>
      <c r="I188" s="368"/>
      <c r="J188" s="368"/>
      <c r="K188" s="368"/>
      <c r="L188" s="368"/>
      <c r="M188" s="368"/>
      <c r="N188" s="368"/>
      <c r="O188" s="368"/>
      <c r="P188" s="368"/>
      <c r="Q188" s="368"/>
      <c r="R188" s="368"/>
      <c r="S188" s="368"/>
      <c r="T188" s="368"/>
      <c r="U188" s="368"/>
      <c r="V188" s="368"/>
      <c r="W188" s="368"/>
      <c r="X188" s="368"/>
      <c r="Y188" s="368"/>
      <c r="Z188" s="368"/>
      <c r="AA188" s="368"/>
      <c r="AB188" s="368"/>
      <c r="AC188" s="368"/>
      <c r="AD188" s="368"/>
      <c r="AE188" s="368"/>
      <c r="AF188" s="368"/>
      <c r="AG188" s="368"/>
      <c r="AH188" s="368"/>
      <c r="AI188" s="515"/>
      <c r="AJ188" s="622"/>
      <c r="AK188" s="2"/>
      <c r="AL188" s="122"/>
      <c r="AM188" s="108"/>
      <c r="AN188" s="108"/>
      <c r="AO188" s="108"/>
      <c r="AP188" s="108"/>
      <c r="AQ188" s="108"/>
      <c r="AR188" s="108"/>
      <c r="AS188" s="108"/>
      <c r="AT188" s="157"/>
      <c r="AU188" s="108"/>
      <c r="AV188" s="108"/>
      <c r="AW188" s="108"/>
      <c r="AX188" s="2"/>
      <c r="AY188" s="2"/>
      <c r="AZ188" s="2"/>
      <c r="BA188" s="2"/>
      <c r="BB188" s="2"/>
      <c r="BC188" s="2"/>
      <c r="BD188" s="2"/>
      <c r="BE188" s="2"/>
      <c r="BF188" s="2"/>
    </row>
    <row r="189" ht="7.5" customHeight="1">
      <c r="A189" s="623"/>
      <c r="B189" s="623"/>
      <c r="C189" s="623"/>
      <c r="D189" s="623"/>
      <c r="E189" s="623"/>
      <c r="F189" s="623"/>
      <c r="G189" s="623"/>
      <c r="H189" s="623"/>
      <c r="I189" s="623"/>
      <c r="J189" s="623"/>
      <c r="K189" s="623"/>
      <c r="L189" s="623"/>
      <c r="M189" s="623"/>
      <c r="N189" s="623"/>
      <c r="O189" s="623"/>
      <c r="P189" s="623"/>
      <c r="Q189" s="623"/>
      <c r="R189" s="623"/>
      <c r="S189" s="623"/>
      <c r="T189" s="623"/>
      <c r="U189" s="623"/>
      <c r="V189" s="623"/>
      <c r="W189" s="623"/>
      <c r="X189" s="623"/>
      <c r="Y189" s="623"/>
      <c r="Z189" s="623"/>
      <c r="AA189" s="623"/>
      <c r="AB189" s="623"/>
      <c r="AC189" s="623"/>
      <c r="AD189" s="623"/>
      <c r="AE189" s="623"/>
      <c r="AF189" s="623"/>
      <c r="AG189" s="623"/>
      <c r="AH189" s="623"/>
      <c r="AI189" s="623"/>
      <c r="AJ189" s="623"/>
      <c r="AK189" s="2"/>
      <c r="AL189" s="108"/>
      <c r="AM189" s="501"/>
      <c r="AN189" s="501"/>
      <c r="AO189" s="501"/>
      <c r="AP189" s="501"/>
      <c r="AQ189" s="501"/>
      <c r="AR189" s="501"/>
      <c r="AS189" s="501"/>
      <c r="AT189" s="501"/>
      <c r="AU189" s="501"/>
      <c r="AV189" s="501"/>
      <c r="AW189" s="501"/>
      <c r="AX189" s="360"/>
      <c r="AY189" s="360"/>
      <c r="AZ189" s="360"/>
      <c r="BA189" s="2"/>
      <c r="BB189" s="2"/>
      <c r="BC189" s="2"/>
      <c r="BD189" s="2"/>
      <c r="BE189" s="2"/>
      <c r="BF189" s="2"/>
    </row>
    <row r="190" ht="12.0" customHeight="1">
      <c r="A190" s="624"/>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2"/>
      <c r="AL190" s="108"/>
      <c r="AM190" s="122"/>
      <c r="AN190" s="122"/>
      <c r="AO190" s="122"/>
      <c r="AP190" s="122"/>
      <c r="AQ190" s="122"/>
      <c r="AR190" s="122"/>
      <c r="AS190" s="122"/>
      <c r="AT190" s="122"/>
      <c r="AU190" s="122"/>
      <c r="AV190" s="122"/>
      <c r="AW190" s="122"/>
      <c r="AX190" s="121"/>
      <c r="AY190" s="121"/>
      <c r="AZ190" s="121"/>
      <c r="BA190" s="121"/>
      <c r="BB190" s="121"/>
      <c r="BC190" s="121"/>
      <c r="BD190" s="121"/>
      <c r="BE190" s="121"/>
      <c r="BF190" s="121"/>
    </row>
    <row r="191" ht="19.5" customHeight="1">
      <c r="A191" s="10" t="s">
        <v>312</v>
      </c>
      <c r="B191" s="10"/>
      <c r="C191" s="10"/>
      <c r="D191" s="10"/>
      <c r="E191" s="10"/>
      <c r="F191" s="10"/>
      <c r="G191" s="10"/>
      <c r="H191" s="10"/>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2"/>
      <c r="AL191" s="108"/>
      <c r="AM191" s="108"/>
      <c r="AN191" s="108"/>
      <c r="AO191" s="108"/>
      <c r="AP191" s="108"/>
      <c r="AQ191" s="108"/>
      <c r="AR191" s="108"/>
      <c r="AS191" s="108"/>
      <c r="AT191" s="108"/>
      <c r="AU191" s="108"/>
      <c r="AV191" s="108"/>
      <c r="AW191" s="108"/>
      <c r="AX191" s="2"/>
      <c r="AY191" s="2"/>
      <c r="AZ191" s="2"/>
      <c r="BA191" s="2"/>
      <c r="BB191" s="2"/>
      <c r="BC191" s="2"/>
      <c r="BD191" s="2"/>
      <c r="BE191" s="2"/>
      <c r="BF191" s="2"/>
    </row>
    <row r="192" ht="4.5" customHeight="1">
      <c r="A192" s="10"/>
      <c r="B192" s="10"/>
      <c r="C192" s="10"/>
      <c r="D192" s="10"/>
      <c r="E192" s="10"/>
      <c r="F192" s="10"/>
      <c r="G192" s="10"/>
      <c r="H192" s="10"/>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2"/>
      <c r="AL192" s="108"/>
      <c r="AM192" s="108"/>
      <c r="AN192" s="108"/>
      <c r="AO192" s="108"/>
      <c r="AP192" s="108"/>
      <c r="AQ192" s="108"/>
      <c r="AR192" s="108"/>
      <c r="AS192" s="108"/>
      <c r="AT192" s="108"/>
      <c r="AU192" s="108"/>
      <c r="AV192" s="108"/>
      <c r="AW192" s="108"/>
      <c r="AX192" s="2"/>
      <c r="AY192" s="2"/>
      <c r="AZ192" s="2"/>
      <c r="BA192" s="2"/>
      <c r="BB192" s="2"/>
      <c r="BC192" s="2"/>
      <c r="BD192" s="2"/>
      <c r="BE192" s="2"/>
      <c r="BF192" s="2"/>
    </row>
    <row r="193" ht="13.5" customHeight="1">
      <c r="A193" s="266" t="s">
        <v>84</v>
      </c>
      <c r="B193" s="203" t="s">
        <v>313</v>
      </c>
      <c r="C193" s="625"/>
      <c r="D193" s="625"/>
      <c r="E193" s="625"/>
      <c r="F193" s="625"/>
      <c r="G193" s="625"/>
      <c r="H193" s="625"/>
      <c r="I193" s="625"/>
      <c r="J193" s="625"/>
      <c r="K193" s="625"/>
      <c r="L193" s="625"/>
      <c r="M193" s="625"/>
      <c r="N193" s="625"/>
      <c r="O193" s="625"/>
      <c r="P193" s="625"/>
      <c r="Q193" s="625"/>
      <c r="R193" s="625"/>
      <c r="S193" s="625"/>
      <c r="T193" s="625"/>
      <c r="U193" s="625"/>
      <c r="V193" s="625"/>
      <c r="W193" s="625"/>
      <c r="X193" s="625"/>
      <c r="Y193" s="625"/>
      <c r="Z193" s="625"/>
      <c r="AA193" s="625"/>
      <c r="AB193" s="625"/>
      <c r="AC193" s="625"/>
      <c r="AD193" s="625"/>
      <c r="AE193" s="625"/>
      <c r="AF193" s="625"/>
      <c r="AG193" s="625"/>
      <c r="AH193" s="625"/>
      <c r="AI193" s="625"/>
      <c r="AJ193" s="2"/>
      <c r="AK193" s="2"/>
      <c r="AL193" s="122"/>
      <c r="AM193" s="122"/>
      <c r="AN193" s="122"/>
      <c r="AO193" s="122"/>
      <c r="AP193" s="122"/>
      <c r="AQ193" s="122"/>
      <c r="AR193" s="122"/>
      <c r="AS193" s="122"/>
      <c r="AT193" s="122"/>
      <c r="AU193" s="122"/>
      <c r="AV193" s="122"/>
      <c r="AW193" s="122"/>
      <c r="AX193" s="121"/>
      <c r="AY193" s="121"/>
      <c r="AZ193" s="121"/>
      <c r="BA193" s="121"/>
      <c r="BB193" s="121"/>
      <c r="BC193" s="121"/>
      <c r="BD193" s="121"/>
      <c r="BE193" s="121"/>
      <c r="BF193" s="121"/>
    </row>
    <row r="194" ht="14.25" customHeight="1">
      <c r="A194" s="626" t="s">
        <v>314</v>
      </c>
      <c r="B194" s="25"/>
      <c r="C194" s="25"/>
      <c r="D194" s="25"/>
      <c r="E194" s="25"/>
      <c r="F194" s="25"/>
      <c r="G194" s="25"/>
      <c r="H194" s="25"/>
      <c r="I194" s="25"/>
      <c r="J194" s="25"/>
      <c r="K194" s="25"/>
      <c r="L194" s="25"/>
      <c r="M194" s="25"/>
      <c r="N194" s="25"/>
      <c r="O194" s="25"/>
      <c r="P194" s="25"/>
      <c r="Q194" s="25"/>
      <c r="R194" s="25"/>
      <c r="S194" s="25"/>
      <c r="T194" s="25"/>
      <c r="U194" s="25"/>
      <c r="V194" s="25"/>
      <c r="W194" s="25"/>
      <c r="X194" s="72"/>
      <c r="Y194" s="382" t="s">
        <v>315</v>
      </c>
      <c r="Z194" s="47"/>
      <c r="AA194" s="47"/>
      <c r="AB194" s="47"/>
      <c r="AC194" s="47"/>
      <c r="AD194" s="47"/>
      <c r="AE194" s="47"/>
      <c r="AF194" s="47"/>
      <c r="AG194" s="47"/>
      <c r="AH194" s="47"/>
      <c r="AI194" s="627"/>
      <c r="AJ194" s="628" t="str">
        <f t="array" ref="AJ194">IF(COUNTIF('別紙様式2-2 個表_処遇'!T11:T110,"*加算Ⅰ*")+COUNTIF('別紙様式2-2 個表_処遇'!T11:T110,"*加算Ⅱ*"),IF(PRODUCT((A195:A201=1)*1),"○","×"),IF(AND(PRODUCT((A195:A197=1)*1),(PRODUCT((A199:A201=1)*1))),"○","×"))</f>
        <v>×</v>
      </c>
      <c r="AK194" s="2"/>
      <c r="AL194" s="443" t="s">
        <v>316</v>
      </c>
      <c r="AM194" s="318"/>
      <c r="AN194" s="318"/>
      <c r="AO194" s="318"/>
      <c r="AP194" s="318"/>
      <c r="AQ194" s="318"/>
      <c r="AR194" s="318"/>
      <c r="AS194" s="318"/>
      <c r="AT194" s="318"/>
      <c r="AU194" s="318"/>
      <c r="AV194" s="319"/>
      <c r="AW194" s="122"/>
      <c r="AX194" s="121"/>
      <c r="AY194" s="121"/>
      <c r="AZ194" s="121"/>
      <c r="BA194" s="121"/>
      <c r="BB194" s="121"/>
      <c r="BC194" s="121"/>
      <c r="BD194" s="121"/>
      <c r="BE194" s="121"/>
      <c r="BF194" s="121"/>
    </row>
    <row r="195" ht="13.5" customHeight="1">
      <c r="A195" s="629" t="b">
        <f t="shared" ref="A195:A201" si="12">TRUE()</f>
        <v>1</v>
      </c>
      <c r="B195" s="630" t="s">
        <v>317</v>
      </c>
      <c r="C195" s="631"/>
      <c r="D195" s="631"/>
      <c r="E195" s="631"/>
      <c r="F195" s="631"/>
      <c r="G195" s="631"/>
      <c r="H195" s="631"/>
      <c r="I195" s="631"/>
      <c r="J195" s="631"/>
      <c r="K195" s="631"/>
      <c r="L195" s="631"/>
      <c r="M195" s="631"/>
      <c r="N195" s="631"/>
      <c r="O195" s="631"/>
      <c r="P195" s="631"/>
      <c r="Q195" s="631"/>
      <c r="R195" s="631"/>
      <c r="S195" s="631"/>
      <c r="T195" s="631"/>
      <c r="U195" s="631"/>
      <c r="V195" s="631"/>
      <c r="W195" s="631"/>
      <c r="X195" s="632"/>
      <c r="Y195" s="633" t="s">
        <v>318</v>
      </c>
      <c r="Z195" s="355"/>
      <c r="AA195" s="355"/>
      <c r="AB195" s="355"/>
      <c r="AC195" s="355"/>
      <c r="AD195" s="355"/>
      <c r="AE195" s="355"/>
      <c r="AF195" s="355"/>
      <c r="AG195" s="355"/>
      <c r="AH195" s="355"/>
      <c r="AI195" s="355"/>
      <c r="AJ195" s="356"/>
      <c r="AK195" s="2"/>
      <c r="AL195" s="404"/>
      <c r="AV195" s="326"/>
      <c r="AW195" s="122"/>
      <c r="AX195" s="121"/>
      <c r="AY195" s="121"/>
      <c r="AZ195" s="121"/>
      <c r="BA195" s="121"/>
      <c r="BB195" s="121"/>
      <c r="BC195" s="121"/>
      <c r="BD195" s="121"/>
      <c r="BE195" s="121"/>
      <c r="BF195" s="121"/>
    </row>
    <row r="196" ht="13.5" customHeight="1">
      <c r="A196" s="634" t="b">
        <f t="shared" si="12"/>
        <v>1</v>
      </c>
      <c r="B196" s="394" t="s">
        <v>319</v>
      </c>
      <c r="C196" s="635"/>
      <c r="D196" s="635"/>
      <c r="E196" s="635"/>
      <c r="F196" s="635"/>
      <c r="G196" s="635"/>
      <c r="H196" s="635"/>
      <c r="I196" s="635"/>
      <c r="J196" s="635"/>
      <c r="K196" s="635"/>
      <c r="L196" s="635"/>
      <c r="M196" s="635"/>
      <c r="N196" s="635"/>
      <c r="O196" s="635"/>
      <c r="P196" s="635"/>
      <c r="Q196" s="635"/>
      <c r="R196" s="635"/>
      <c r="S196" s="635"/>
      <c r="T196" s="635"/>
      <c r="U196" s="635"/>
      <c r="V196" s="635"/>
      <c r="W196" s="635"/>
      <c r="X196" s="636"/>
      <c r="Y196" s="637" t="s">
        <v>320</v>
      </c>
      <c r="Z196" s="150"/>
      <c r="AA196" s="150"/>
      <c r="AB196" s="150"/>
      <c r="AC196" s="150"/>
      <c r="AD196" s="150"/>
      <c r="AE196" s="150"/>
      <c r="AF196" s="150"/>
      <c r="AG196" s="150"/>
      <c r="AH196" s="150"/>
      <c r="AI196" s="150"/>
      <c r="AJ196" s="151"/>
      <c r="AK196" s="2"/>
      <c r="AL196" s="404"/>
      <c r="AV196" s="326"/>
      <c r="AW196" s="122"/>
      <c r="AX196" s="121"/>
      <c r="AY196" s="121"/>
      <c r="AZ196" s="121"/>
      <c r="BA196" s="121"/>
      <c r="BB196" s="121"/>
      <c r="BC196" s="121"/>
      <c r="BD196" s="121"/>
      <c r="BE196" s="121"/>
      <c r="BF196" s="121"/>
    </row>
    <row r="197" ht="13.5" customHeight="1">
      <c r="A197" s="634" t="b">
        <f t="shared" si="12"/>
        <v>1</v>
      </c>
      <c r="B197" s="394" t="s">
        <v>321</v>
      </c>
      <c r="C197" s="635"/>
      <c r="D197" s="635"/>
      <c r="E197" s="635"/>
      <c r="F197" s="635"/>
      <c r="G197" s="635"/>
      <c r="H197" s="635"/>
      <c r="I197" s="635"/>
      <c r="J197" s="635"/>
      <c r="K197" s="635"/>
      <c r="L197" s="635"/>
      <c r="M197" s="635"/>
      <c r="N197" s="635"/>
      <c r="O197" s="635"/>
      <c r="P197" s="635"/>
      <c r="Q197" s="635"/>
      <c r="R197" s="635"/>
      <c r="S197" s="635"/>
      <c r="T197" s="635"/>
      <c r="U197" s="635"/>
      <c r="V197" s="635"/>
      <c r="W197" s="635"/>
      <c r="X197" s="636"/>
      <c r="Y197" s="637" t="s">
        <v>322</v>
      </c>
      <c r="Z197" s="150"/>
      <c r="AA197" s="150"/>
      <c r="AB197" s="150"/>
      <c r="AC197" s="150"/>
      <c r="AD197" s="150"/>
      <c r="AE197" s="150"/>
      <c r="AF197" s="150"/>
      <c r="AG197" s="150"/>
      <c r="AH197" s="150"/>
      <c r="AI197" s="150"/>
      <c r="AJ197" s="151"/>
      <c r="AK197" s="2"/>
      <c r="AL197" s="449"/>
      <c r="AM197" s="62"/>
      <c r="AN197" s="62"/>
      <c r="AO197" s="62"/>
      <c r="AP197" s="62"/>
      <c r="AQ197" s="62"/>
      <c r="AR197" s="62"/>
      <c r="AS197" s="62"/>
      <c r="AT197" s="62"/>
      <c r="AU197" s="62"/>
      <c r="AV197" s="450"/>
      <c r="AW197" s="122"/>
      <c r="AX197" s="121"/>
      <c r="AY197" s="121"/>
      <c r="AZ197" s="121"/>
      <c r="BA197" s="121"/>
      <c r="BB197" s="121"/>
      <c r="BC197" s="121"/>
      <c r="BD197" s="121"/>
      <c r="BE197" s="121"/>
      <c r="BF197" s="121"/>
    </row>
    <row r="198" ht="26.25" customHeight="1">
      <c r="A198" s="634" t="b">
        <f t="shared" si="12"/>
        <v>1</v>
      </c>
      <c r="B198" s="638" t="s">
        <v>323</v>
      </c>
      <c r="C198" s="150"/>
      <c r="D198" s="150"/>
      <c r="E198" s="150"/>
      <c r="F198" s="150"/>
      <c r="G198" s="150"/>
      <c r="H198" s="150"/>
      <c r="I198" s="150"/>
      <c r="J198" s="150"/>
      <c r="K198" s="150"/>
      <c r="L198" s="150"/>
      <c r="M198" s="150"/>
      <c r="N198" s="150"/>
      <c r="O198" s="150"/>
      <c r="P198" s="150"/>
      <c r="Q198" s="150"/>
      <c r="R198" s="150"/>
      <c r="S198" s="150"/>
      <c r="T198" s="150"/>
      <c r="U198" s="150"/>
      <c r="V198" s="150"/>
      <c r="W198" s="150"/>
      <c r="X198" s="639"/>
      <c r="Y198" s="637" t="s">
        <v>324</v>
      </c>
      <c r="Z198" s="150"/>
      <c r="AA198" s="150"/>
      <c r="AB198" s="150"/>
      <c r="AC198" s="150"/>
      <c r="AD198" s="150"/>
      <c r="AE198" s="150"/>
      <c r="AF198" s="150"/>
      <c r="AG198" s="150"/>
      <c r="AH198" s="150"/>
      <c r="AI198" s="150"/>
      <c r="AJ198" s="151"/>
      <c r="AK198" s="2"/>
      <c r="AL198" s="122"/>
      <c r="AM198" s="122"/>
      <c r="AN198" s="122"/>
      <c r="AO198" s="122"/>
      <c r="AP198" s="122"/>
      <c r="AQ198" s="122"/>
      <c r="AR198" s="122"/>
      <c r="AS198" s="122"/>
      <c r="AT198" s="122"/>
      <c r="AU198" s="122"/>
      <c r="AV198" s="122"/>
      <c r="AW198" s="122"/>
      <c r="AX198" s="121"/>
      <c r="AY198" s="121"/>
      <c r="AZ198" s="121"/>
      <c r="BA198" s="121"/>
      <c r="BB198" s="121"/>
      <c r="BC198" s="121"/>
      <c r="BD198" s="121"/>
      <c r="BE198" s="121"/>
      <c r="BF198" s="121"/>
    </row>
    <row r="199" ht="23.25" customHeight="1">
      <c r="A199" s="634" t="b">
        <f t="shared" si="12"/>
        <v>1</v>
      </c>
      <c r="B199" s="640" t="s">
        <v>325</v>
      </c>
      <c r="C199" s="150"/>
      <c r="D199" s="150"/>
      <c r="E199" s="150"/>
      <c r="F199" s="150"/>
      <c r="G199" s="150"/>
      <c r="H199" s="150"/>
      <c r="I199" s="150"/>
      <c r="J199" s="150"/>
      <c r="K199" s="150"/>
      <c r="L199" s="150"/>
      <c r="M199" s="150"/>
      <c r="N199" s="150"/>
      <c r="O199" s="150"/>
      <c r="P199" s="150"/>
      <c r="Q199" s="150"/>
      <c r="R199" s="150"/>
      <c r="S199" s="150"/>
      <c r="T199" s="150"/>
      <c r="U199" s="150"/>
      <c r="V199" s="150"/>
      <c r="W199" s="150"/>
      <c r="X199" s="639"/>
      <c r="Y199" s="637" t="s">
        <v>326</v>
      </c>
      <c r="Z199" s="150"/>
      <c r="AA199" s="150"/>
      <c r="AB199" s="150"/>
      <c r="AC199" s="150"/>
      <c r="AD199" s="150"/>
      <c r="AE199" s="150"/>
      <c r="AF199" s="150"/>
      <c r="AG199" s="150"/>
      <c r="AH199" s="150"/>
      <c r="AI199" s="150"/>
      <c r="AJ199" s="151"/>
      <c r="AK199" s="2"/>
      <c r="AL199" s="122"/>
      <c r="AM199" s="122"/>
      <c r="AN199" s="122"/>
      <c r="AO199" s="122"/>
      <c r="AP199" s="122"/>
      <c r="AQ199" s="122"/>
      <c r="AR199" s="122"/>
      <c r="AS199" s="122"/>
      <c r="AT199" s="122"/>
      <c r="AU199" s="122"/>
      <c r="AV199" s="122"/>
      <c r="AW199" s="122"/>
      <c r="AX199" s="121"/>
      <c r="AY199" s="121"/>
      <c r="AZ199" s="121"/>
      <c r="BA199" s="121"/>
      <c r="BB199" s="121"/>
      <c r="BC199" s="121"/>
      <c r="BD199" s="121"/>
      <c r="BE199" s="121"/>
      <c r="BF199" s="121"/>
    </row>
    <row r="200" ht="13.5" customHeight="1">
      <c r="A200" s="634" t="b">
        <f t="shared" si="12"/>
        <v>1</v>
      </c>
      <c r="B200" s="640" t="s">
        <v>327</v>
      </c>
      <c r="C200" s="150"/>
      <c r="D200" s="150"/>
      <c r="E200" s="150"/>
      <c r="F200" s="150"/>
      <c r="G200" s="150"/>
      <c r="H200" s="150"/>
      <c r="I200" s="150"/>
      <c r="J200" s="150"/>
      <c r="K200" s="150"/>
      <c r="L200" s="150"/>
      <c r="M200" s="150"/>
      <c r="N200" s="150"/>
      <c r="O200" s="150"/>
      <c r="P200" s="150"/>
      <c r="Q200" s="150"/>
      <c r="R200" s="150"/>
      <c r="S200" s="150"/>
      <c r="T200" s="150"/>
      <c r="U200" s="150"/>
      <c r="V200" s="150"/>
      <c r="W200" s="150"/>
      <c r="X200" s="639"/>
      <c r="Y200" s="641" t="s">
        <v>328</v>
      </c>
      <c r="Z200" s="150"/>
      <c r="AA200" s="150"/>
      <c r="AB200" s="150"/>
      <c r="AC200" s="150"/>
      <c r="AD200" s="150"/>
      <c r="AE200" s="150"/>
      <c r="AF200" s="150"/>
      <c r="AG200" s="150"/>
      <c r="AH200" s="150"/>
      <c r="AI200" s="150"/>
      <c r="AJ200" s="151"/>
      <c r="AK200" s="2"/>
      <c r="AL200" s="122"/>
      <c r="AM200" s="122"/>
      <c r="AN200" s="122"/>
      <c r="AO200" s="122"/>
      <c r="AP200" s="122"/>
      <c r="AQ200" s="122"/>
      <c r="AR200" s="122"/>
      <c r="AS200" s="122"/>
      <c r="AT200" s="122"/>
      <c r="AU200" s="122"/>
      <c r="AV200" s="122"/>
      <c r="AW200" s="122"/>
      <c r="AX200" s="121"/>
      <c r="AY200" s="121"/>
      <c r="AZ200" s="121"/>
      <c r="BA200" s="121"/>
      <c r="BB200" s="121"/>
      <c r="BC200" s="121"/>
      <c r="BD200" s="121"/>
      <c r="BE200" s="121"/>
      <c r="BF200" s="121"/>
    </row>
    <row r="201" ht="13.5" customHeight="1">
      <c r="A201" s="642" t="b">
        <f t="shared" si="12"/>
        <v>1</v>
      </c>
      <c r="B201" s="643" t="s">
        <v>329</v>
      </c>
      <c r="C201" s="644"/>
      <c r="D201" s="644"/>
      <c r="E201" s="644"/>
      <c r="F201" s="644"/>
      <c r="G201" s="644"/>
      <c r="H201" s="644"/>
      <c r="I201" s="644"/>
      <c r="J201" s="644"/>
      <c r="K201" s="644"/>
      <c r="L201" s="644"/>
      <c r="M201" s="644"/>
      <c r="N201" s="644"/>
      <c r="O201" s="644"/>
      <c r="P201" s="644"/>
      <c r="Q201" s="644"/>
      <c r="R201" s="644"/>
      <c r="S201" s="644"/>
      <c r="T201" s="644"/>
      <c r="U201" s="644"/>
      <c r="V201" s="644"/>
      <c r="W201" s="644"/>
      <c r="X201" s="645"/>
      <c r="Y201" s="646" t="s">
        <v>330</v>
      </c>
      <c r="Z201" s="368"/>
      <c r="AA201" s="368"/>
      <c r="AB201" s="368"/>
      <c r="AC201" s="368"/>
      <c r="AD201" s="368"/>
      <c r="AE201" s="368"/>
      <c r="AF201" s="368"/>
      <c r="AG201" s="368"/>
      <c r="AH201" s="368"/>
      <c r="AI201" s="368"/>
      <c r="AJ201" s="369"/>
      <c r="AK201" s="2"/>
      <c r="AL201" s="122"/>
      <c r="AM201" s="122"/>
      <c r="AN201" s="122"/>
      <c r="AO201" s="122"/>
      <c r="AP201" s="122"/>
      <c r="AQ201" s="122"/>
      <c r="AR201" s="122"/>
      <c r="AS201" s="122"/>
      <c r="AT201" s="122"/>
      <c r="AU201" s="122"/>
      <c r="AV201" s="122"/>
      <c r="AW201" s="122"/>
      <c r="AX201" s="121"/>
      <c r="AY201" s="121"/>
      <c r="AZ201" s="121"/>
      <c r="BA201" s="121"/>
      <c r="BB201" s="121"/>
      <c r="BC201" s="121"/>
      <c r="BD201" s="121"/>
      <c r="BE201" s="121"/>
      <c r="BF201" s="121"/>
    </row>
    <row r="202" ht="5.25" customHeight="1">
      <c r="A202" s="625"/>
      <c r="B202" s="206"/>
      <c r="C202" s="625"/>
      <c r="D202" s="625"/>
      <c r="E202" s="625"/>
      <c r="F202" s="625"/>
      <c r="G202" s="625"/>
      <c r="H202" s="625"/>
      <c r="I202" s="625"/>
      <c r="J202" s="625"/>
      <c r="K202" s="625"/>
      <c r="L202" s="625"/>
      <c r="M202" s="625"/>
      <c r="N202" s="625"/>
      <c r="O202" s="625"/>
      <c r="P202" s="625"/>
      <c r="Q202" s="625"/>
      <c r="R202" s="625"/>
      <c r="S202" s="625"/>
      <c r="T202" s="625"/>
      <c r="U202" s="625"/>
      <c r="V202" s="625"/>
      <c r="W202" s="625"/>
      <c r="X202" s="625"/>
      <c r="Y202" s="206"/>
      <c r="Z202" s="206"/>
      <c r="AA202" s="206"/>
      <c r="AB202" s="206"/>
      <c r="AC202" s="206"/>
      <c r="AD202" s="206"/>
      <c r="AE202" s="206"/>
      <c r="AF202" s="206"/>
      <c r="AG202" s="206"/>
      <c r="AH202" s="625"/>
      <c r="AI202" s="625"/>
      <c r="AJ202" s="2"/>
      <c r="AK202" s="2"/>
      <c r="AL202" s="122"/>
      <c r="AM202" s="122"/>
      <c r="AN202" s="122"/>
      <c r="AO202" s="122"/>
      <c r="AP202" s="122"/>
      <c r="AQ202" s="122"/>
      <c r="AR202" s="122"/>
      <c r="AS202" s="122"/>
      <c r="AT202" s="122"/>
      <c r="AU202" s="122"/>
      <c r="AV202" s="122"/>
      <c r="AW202" s="122"/>
      <c r="AX202" s="121"/>
      <c r="AY202" s="121"/>
      <c r="AZ202" s="121"/>
      <c r="BA202" s="121"/>
      <c r="BB202" s="121"/>
      <c r="BC202" s="121"/>
      <c r="BD202" s="121"/>
      <c r="BE202" s="121"/>
      <c r="BF202" s="121"/>
    </row>
    <row r="203" ht="12.0" customHeight="1">
      <c r="A203" s="647" t="s">
        <v>331</v>
      </c>
      <c r="B203" s="647"/>
      <c r="C203" s="647"/>
      <c r="D203" s="647"/>
      <c r="E203" s="647"/>
      <c r="F203" s="647"/>
      <c r="G203" s="647"/>
      <c r="H203" s="647"/>
      <c r="I203" s="647"/>
      <c r="J203" s="647"/>
      <c r="K203" s="647"/>
      <c r="L203" s="647"/>
      <c r="M203" s="647"/>
      <c r="N203" s="647"/>
      <c r="O203" s="647"/>
      <c r="P203" s="647"/>
      <c r="Q203" s="647"/>
      <c r="R203" s="647"/>
      <c r="S203" s="647"/>
      <c r="T203" s="647"/>
      <c r="U203" s="647"/>
      <c r="V203" s="647"/>
      <c r="W203" s="647"/>
      <c r="X203" s="647"/>
      <c r="Y203" s="647"/>
      <c r="Z203" s="647"/>
      <c r="AA203" s="647"/>
      <c r="AB203" s="647"/>
      <c r="AC203" s="647"/>
      <c r="AD203" s="647"/>
      <c r="AE203" s="647"/>
      <c r="AF203" s="647"/>
      <c r="AG203" s="647"/>
      <c r="AH203" s="647"/>
      <c r="AI203" s="647"/>
      <c r="AJ203" s="121"/>
      <c r="AK203" s="2"/>
      <c r="AL203" s="122"/>
      <c r="AM203" s="122"/>
      <c r="AN203" s="122"/>
      <c r="AO203" s="122"/>
      <c r="AP203" s="122"/>
      <c r="AQ203" s="122"/>
      <c r="AR203" s="122"/>
      <c r="AS203" s="122"/>
      <c r="AT203" s="122"/>
      <c r="AU203" s="122"/>
      <c r="AV203" s="122"/>
      <c r="AW203" s="122"/>
      <c r="AX203" s="121"/>
      <c r="AY203" s="121"/>
      <c r="AZ203" s="121"/>
      <c r="BA203" s="121"/>
      <c r="BB203" s="121"/>
      <c r="BC203" s="121"/>
      <c r="BD203" s="121"/>
      <c r="BE203" s="121"/>
      <c r="BF203" s="121"/>
    </row>
    <row r="204" ht="21.0" customHeight="1">
      <c r="A204" s="522" t="s">
        <v>332</v>
      </c>
      <c r="AK204" s="2"/>
      <c r="AL204" s="122"/>
      <c r="AM204" s="122"/>
      <c r="AN204" s="122"/>
      <c r="AO204" s="122"/>
      <c r="AP204" s="122"/>
      <c r="AQ204" s="122"/>
      <c r="AR204" s="122"/>
      <c r="AS204" s="122"/>
      <c r="AT204" s="122"/>
      <c r="AU204" s="122"/>
      <c r="AV204" s="122"/>
      <c r="AW204" s="122"/>
      <c r="AX204" s="121"/>
      <c r="AY204" s="121"/>
      <c r="AZ204" s="121"/>
      <c r="BA204" s="121"/>
      <c r="BB204" s="121"/>
      <c r="BC204" s="121"/>
      <c r="BD204" s="121"/>
      <c r="BE204" s="121"/>
      <c r="BF204" s="121"/>
    </row>
    <row r="205" ht="12.0" customHeight="1">
      <c r="A205" s="648"/>
      <c r="B205" s="522"/>
      <c r="C205" s="522"/>
      <c r="D205" s="522"/>
      <c r="E205" s="522"/>
      <c r="F205" s="522"/>
      <c r="G205" s="522"/>
      <c r="H205" s="522"/>
      <c r="I205" s="522"/>
      <c r="J205" s="522"/>
      <c r="K205" s="522"/>
      <c r="L205" s="522"/>
      <c r="M205" s="522"/>
      <c r="N205" s="522"/>
      <c r="O205" s="522"/>
      <c r="P205" s="522"/>
      <c r="Q205" s="522"/>
      <c r="R205" s="522"/>
      <c r="S205" s="522"/>
      <c r="T205" s="522"/>
      <c r="U205" s="522"/>
      <c r="V205" s="522"/>
      <c r="W205" s="522"/>
      <c r="X205" s="522"/>
      <c r="Y205" s="522"/>
      <c r="Z205" s="522"/>
      <c r="AA205" s="522"/>
      <c r="AB205" s="522"/>
      <c r="AC205" s="522"/>
      <c r="AD205" s="522"/>
      <c r="AE205" s="522"/>
      <c r="AF205" s="522"/>
      <c r="AG205" s="522"/>
      <c r="AH205" s="522"/>
      <c r="AI205" s="522"/>
      <c r="AJ205" s="522"/>
      <c r="AK205" s="2"/>
      <c r="AL205" s="122"/>
      <c r="AM205" s="122"/>
      <c r="AN205" s="122"/>
      <c r="AO205" s="122"/>
      <c r="AP205" s="122"/>
      <c r="AQ205" s="122"/>
      <c r="AR205" s="122"/>
      <c r="AS205" s="122"/>
      <c r="AT205" s="122"/>
      <c r="AU205" s="122"/>
      <c r="AV205" s="122"/>
      <c r="AW205" s="122"/>
      <c r="AX205" s="121"/>
      <c r="AY205" s="121"/>
      <c r="AZ205" s="121"/>
      <c r="BA205" s="121"/>
      <c r="BB205" s="121"/>
      <c r="BC205" s="121"/>
      <c r="BD205" s="121"/>
      <c r="BE205" s="121"/>
      <c r="BF205" s="121"/>
    </row>
    <row r="206" ht="8.25" customHeight="1">
      <c r="A206" s="649"/>
      <c r="B206" s="650"/>
      <c r="C206" s="650"/>
      <c r="D206" s="650"/>
      <c r="E206" s="650"/>
      <c r="F206" s="650"/>
      <c r="G206" s="650"/>
      <c r="H206" s="650"/>
      <c r="I206" s="650"/>
      <c r="J206" s="650"/>
      <c r="K206" s="650"/>
      <c r="L206" s="650"/>
      <c r="M206" s="650"/>
      <c r="N206" s="650"/>
      <c r="O206" s="650"/>
      <c r="P206" s="650"/>
      <c r="Q206" s="650"/>
      <c r="R206" s="650"/>
      <c r="S206" s="650"/>
      <c r="T206" s="650"/>
      <c r="U206" s="650"/>
      <c r="V206" s="650"/>
      <c r="W206" s="650"/>
      <c r="X206" s="650"/>
      <c r="Y206" s="650"/>
      <c r="Z206" s="650"/>
      <c r="AA206" s="650"/>
      <c r="AB206" s="650"/>
      <c r="AC206" s="650"/>
      <c r="AD206" s="650"/>
      <c r="AE206" s="650"/>
      <c r="AF206" s="650"/>
      <c r="AG206" s="650"/>
      <c r="AH206" s="650"/>
      <c r="AI206" s="650"/>
      <c r="AJ206" s="651"/>
      <c r="AK206" s="2"/>
      <c r="AL206" s="108"/>
      <c r="AM206" s="122"/>
      <c r="AN206" s="122"/>
      <c r="AO206" s="122"/>
      <c r="AP206" s="122"/>
      <c r="AQ206" s="122"/>
      <c r="AR206" s="122"/>
      <c r="AS206" s="122"/>
      <c r="AT206" s="122"/>
      <c r="AU206" s="122"/>
      <c r="AV206" s="122"/>
      <c r="AW206" s="122"/>
      <c r="AX206" s="121"/>
      <c r="AY206" s="121"/>
      <c r="AZ206" s="121"/>
      <c r="BA206" s="121"/>
      <c r="BB206" s="121"/>
      <c r="BC206" s="121"/>
      <c r="BD206" s="121"/>
      <c r="BE206" s="121"/>
      <c r="BF206" s="121"/>
    </row>
    <row r="207" ht="26.25" customHeight="1">
      <c r="A207" s="652"/>
      <c r="B207" s="653" t="s">
        <v>333</v>
      </c>
      <c r="AI207" s="625"/>
      <c r="AJ207" s="654"/>
      <c r="AK207" s="625"/>
      <c r="AL207" s="108"/>
      <c r="AM207" s="122"/>
      <c r="AN207" s="122"/>
      <c r="AO207" s="122"/>
      <c r="AP207" s="122"/>
      <c r="AQ207" s="122"/>
      <c r="AR207" s="122"/>
      <c r="AS207" s="122"/>
      <c r="AT207" s="122"/>
      <c r="AU207" s="122"/>
      <c r="AV207" s="122"/>
      <c r="AW207" s="122"/>
      <c r="AX207" s="121"/>
      <c r="AY207" s="121"/>
      <c r="AZ207" s="121"/>
      <c r="BA207" s="121"/>
      <c r="BB207" s="121"/>
      <c r="BC207" s="121"/>
      <c r="BD207" s="121"/>
      <c r="BE207" s="121"/>
      <c r="BF207" s="121"/>
    </row>
    <row r="208" ht="6.75" customHeight="1">
      <c r="A208" s="652"/>
      <c r="B208" s="206"/>
      <c r="C208" s="625"/>
      <c r="D208" s="625"/>
      <c r="E208" s="625"/>
      <c r="F208" s="625"/>
      <c r="G208" s="625"/>
      <c r="H208" s="625"/>
      <c r="I208" s="625"/>
      <c r="J208" s="625"/>
      <c r="K208" s="625"/>
      <c r="L208" s="625"/>
      <c r="M208" s="625"/>
      <c r="N208" s="625"/>
      <c r="O208" s="625"/>
      <c r="P208" s="625"/>
      <c r="Q208" s="625"/>
      <c r="R208" s="625"/>
      <c r="S208" s="625"/>
      <c r="T208" s="625"/>
      <c r="U208" s="625"/>
      <c r="V208" s="625"/>
      <c r="W208" s="625"/>
      <c r="X208" s="625"/>
      <c r="Y208" s="625"/>
      <c r="Z208" s="625"/>
      <c r="AA208" s="625"/>
      <c r="AB208" s="625"/>
      <c r="AC208" s="625"/>
      <c r="AD208" s="625"/>
      <c r="AE208" s="625"/>
      <c r="AF208" s="625"/>
      <c r="AG208" s="625"/>
      <c r="AH208" s="625"/>
      <c r="AI208" s="625"/>
      <c r="AJ208" s="654"/>
      <c r="AK208" s="2"/>
      <c r="AL208" s="108"/>
      <c r="AM208" s="122"/>
      <c r="AN208" s="122"/>
      <c r="AO208" s="122"/>
      <c r="AP208" s="122"/>
      <c r="AQ208" s="122"/>
      <c r="AR208" s="122"/>
      <c r="AS208" s="122"/>
      <c r="AT208" s="122"/>
      <c r="AU208" s="122"/>
      <c r="AV208" s="122"/>
      <c r="AW208" s="122"/>
      <c r="AX208" s="121"/>
      <c r="AY208" s="121"/>
      <c r="AZ208" s="121"/>
      <c r="BA208" s="121"/>
      <c r="BB208" s="121"/>
      <c r="BC208" s="121"/>
      <c r="BD208" s="121"/>
      <c r="BE208" s="121"/>
      <c r="BF208" s="121"/>
    </row>
    <row r="209" ht="15.0" customHeight="1">
      <c r="A209" s="655"/>
      <c r="B209" s="656" t="s">
        <v>98</v>
      </c>
      <c r="C209" s="656"/>
      <c r="D209" s="657">
        <v>5.0</v>
      </c>
      <c r="E209" s="113"/>
      <c r="F209" s="656" t="s">
        <v>129</v>
      </c>
      <c r="G209" s="657" t="s">
        <v>79</v>
      </c>
      <c r="H209" s="113"/>
      <c r="I209" s="656" t="s">
        <v>130</v>
      </c>
      <c r="J209" s="657" t="s">
        <v>79</v>
      </c>
      <c r="K209" s="113"/>
      <c r="L209" s="656" t="s">
        <v>334</v>
      </c>
      <c r="M209" s="625"/>
      <c r="N209" s="658" t="s">
        <v>12</v>
      </c>
      <c r="Q209" s="659" t="str">
        <f>IF(G9="","",G9)</f>
        <v>○○ケアサービス</v>
      </c>
      <c r="AJ209" s="326"/>
      <c r="AK209" s="121"/>
      <c r="AL209" s="122"/>
      <c r="AM209" s="108"/>
      <c r="AN209" s="108"/>
      <c r="AO209" s="108"/>
      <c r="AP209" s="108"/>
      <c r="AQ209" s="108"/>
      <c r="AR209" s="108"/>
      <c r="AS209" s="108"/>
      <c r="AT209" s="157"/>
      <c r="AU209" s="108"/>
      <c r="AV209" s="108"/>
      <c r="AW209" s="108"/>
      <c r="AX209" s="2"/>
      <c r="AY209" s="2"/>
      <c r="AZ209" s="2"/>
      <c r="BA209" s="121"/>
      <c r="BB209" s="121"/>
      <c r="BC209" s="121"/>
      <c r="BD209" s="121"/>
      <c r="BE209" s="121"/>
      <c r="BF209" s="121"/>
    </row>
    <row r="210" ht="15.0" customHeight="1">
      <c r="A210" s="655"/>
      <c r="B210" s="168"/>
      <c r="C210" s="656"/>
      <c r="D210" s="656"/>
      <c r="E210" s="656"/>
      <c r="F210" s="656"/>
      <c r="G210" s="656"/>
      <c r="H210" s="656"/>
      <c r="I210" s="656"/>
      <c r="J210" s="656"/>
      <c r="K210" s="656"/>
      <c r="L210" s="656"/>
      <c r="M210" s="656"/>
      <c r="N210" s="660" t="s">
        <v>335</v>
      </c>
      <c r="Q210" s="661" t="s">
        <v>25</v>
      </c>
      <c r="S210" s="662" t="s">
        <v>26</v>
      </c>
      <c r="T210" s="246"/>
      <c r="U210" s="246"/>
      <c r="V210" s="246"/>
      <c r="W210" s="113"/>
      <c r="X210" s="663" t="s">
        <v>27</v>
      </c>
      <c r="Z210" s="662" t="s">
        <v>28</v>
      </c>
      <c r="AA210" s="246"/>
      <c r="AB210" s="246"/>
      <c r="AC210" s="246"/>
      <c r="AD210" s="246"/>
      <c r="AE210" s="246"/>
      <c r="AF210" s="246"/>
      <c r="AG210" s="246"/>
      <c r="AH210" s="113"/>
      <c r="AI210" s="184"/>
      <c r="AJ210" s="326"/>
      <c r="AK210" s="121"/>
      <c r="AL210" s="122"/>
      <c r="AM210" s="108"/>
      <c r="AN210" s="108"/>
      <c r="AO210" s="108"/>
      <c r="AP210" s="108"/>
      <c r="AQ210" s="108"/>
      <c r="AR210" s="108"/>
      <c r="AS210" s="108"/>
      <c r="AT210" s="157"/>
      <c r="AU210" s="108"/>
      <c r="AV210" s="108"/>
      <c r="AW210" s="108"/>
      <c r="AX210" s="2"/>
      <c r="AY210" s="2"/>
      <c r="AZ210" s="2"/>
      <c r="BA210" s="2"/>
      <c r="BB210" s="2"/>
      <c r="BC210" s="2"/>
      <c r="BD210" s="2"/>
      <c r="BE210" s="2"/>
      <c r="BF210" s="2"/>
    </row>
    <row r="211" ht="7.5" customHeight="1">
      <c r="A211" s="664"/>
      <c r="B211" s="665"/>
      <c r="C211" s="666"/>
      <c r="D211" s="666"/>
      <c r="E211" s="666"/>
      <c r="F211" s="666"/>
      <c r="G211" s="666"/>
      <c r="H211" s="666"/>
      <c r="I211" s="666"/>
      <c r="J211" s="666"/>
      <c r="K211" s="666"/>
      <c r="L211" s="666"/>
      <c r="M211" s="666"/>
      <c r="N211" s="666"/>
      <c r="O211" s="666"/>
      <c r="P211" s="665"/>
      <c r="Q211" s="666"/>
      <c r="R211" s="667"/>
      <c r="S211" s="667"/>
      <c r="T211" s="667"/>
      <c r="U211" s="667"/>
      <c r="V211" s="667"/>
      <c r="W211" s="668"/>
      <c r="X211" s="668"/>
      <c r="Y211" s="668"/>
      <c r="Z211" s="668"/>
      <c r="AA211" s="668"/>
      <c r="AB211" s="668"/>
      <c r="AC211" s="668"/>
      <c r="AD211" s="668"/>
      <c r="AE211" s="668"/>
      <c r="AF211" s="668"/>
      <c r="AG211" s="668"/>
      <c r="AH211" s="668"/>
      <c r="AI211" s="669"/>
      <c r="AJ211" s="670"/>
      <c r="AK211" s="121"/>
      <c r="AL211" s="122"/>
      <c r="AM211" s="108"/>
      <c r="AN211" s="108"/>
      <c r="AO211" s="108"/>
      <c r="AP211" s="108"/>
      <c r="AQ211" s="108"/>
      <c r="AR211" s="108"/>
      <c r="AS211" s="108"/>
      <c r="AT211" s="157"/>
      <c r="AU211" s="108"/>
      <c r="AV211" s="108"/>
      <c r="AW211" s="108"/>
      <c r="AX211" s="2"/>
      <c r="AY211" s="2"/>
      <c r="AZ211" s="2"/>
      <c r="BA211" s="2"/>
      <c r="BB211" s="2"/>
      <c r="BC211" s="2"/>
      <c r="BD211" s="2"/>
      <c r="BE211" s="2"/>
      <c r="BF211" s="2"/>
    </row>
    <row r="212" ht="7.5" customHeight="1">
      <c r="A212" s="671"/>
      <c r="B212" s="121"/>
      <c r="C212" s="671"/>
      <c r="D212" s="671"/>
      <c r="E212" s="671"/>
      <c r="F212" s="671"/>
      <c r="G212" s="671"/>
      <c r="H212" s="671"/>
      <c r="I212" s="671"/>
      <c r="J212" s="671"/>
      <c r="K212" s="671"/>
      <c r="L212" s="671"/>
      <c r="M212" s="671"/>
      <c r="N212" s="671"/>
      <c r="O212" s="671"/>
      <c r="P212" s="121"/>
      <c r="Q212" s="671"/>
      <c r="R212" s="672"/>
      <c r="S212" s="672"/>
      <c r="T212" s="672"/>
      <c r="U212" s="672"/>
      <c r="V212" s="672"/>
      <c r="W212" s="673"/>
      <c r="X212" s="673"/>
      <c r="Y212" s="673"/>
      <c r="Z212" s="673"/>
      <c r="AA212" s="673"/>
      <c r="AB212" s="673"/>
      <c r="AC212" s="673"/>
      <c r="AD212" s="673"/>
      <c r="AE212" s="673"/>
      <c r="AF212" s="673"/>
      <c r="AG212" s="673"/>
      <c r="AH212" s="673"/>
      <c r="AI212" s="674"/>
      <c r="AJ212" s="121"/>
      <c r="AK212" s="121"/>
      <c r="AL212" s="122"/>
      <c r="AM212" s="108"/>
      <c r="AN212" s="108"/>
      <c r="AO212" s="108"/>
      <c r="AP212" s="108"/>
      <c r="AQ212" s="108"/>
      <c r="AR212" s="108"/>
      <c r="AS212" s="108"/>
      <c r="AT212" s="157"/>
      <c r="AU212" s="108"/>
      <c r="AV212" s="108"/>
      <c r="AW212" s="108"/>
      <c r="AX212" s="2"/>
      <c r="AY212" s="2"/>
      <c r="AZ212" s="2"/>
      <c r="BA212" s="2"/>
      <c r="BB212" s="2"/>
      <c r="BC212" s="2"/>
      <c r="BD212" s="2"/>
      <c r="BE212" s="2"/>
      <c r="BF212" s="2"/>
    </row>
    <row r="213" ht="27.0" customHeight="1">
      <c r="A213" s="1" t="s">
        <v>336</v>
      </c>
      <c r="B213" s="671"/>
      <c r="C213" s="121"/>
      <c r="D213" s="121"/>
      <c r="E213" s="10" t="s">
        <v>337</v>
      </c>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108"/>
      <c r="AM213" s="122"/>
      <c r="AN213" s="122"/>
      <c r="AO213" s="122"/>
      <c r="AP213" s="122"/>
      <c r="AQ213" s="122"/>
      <c r="AR213" s="122"/>
      <c r="AS213" s="122"/>
      <c r="AT213" s="122"/>
      <c r="AU213" s="122"/>
      <c r="AV213" s="122"/>
      <c r="AW213" s="122"/>
      <c r="AX213" s="121"/>
      <c r="AY213" s="121"/>
      <c r="AZ213" s="121"/>
      <c r="BA213" s="121"/>
      <c r="BB213" s="121"/>
      <c r="BC213" s="121"/>
      <c r="BD213" s="121"/>
      <c r="BE213" s="121"/>
      <c r="BF213" s="121"/>
    </row>
    <row r="214" ht="12.75" customHeight="1">
      <c r="A214" s="266" t="s">
        <v>84</v>
      </c>
      <c r="B214" s="199" t="s">
        <v>338</v>
      </c>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108"/>
      <c r="AM214" s="108"/>
      <c r="AN214" s="108"/>
      <c r="AO214" s="108"/>
      <c r="AP214" s="108"/>
      <c r="AQ214" s="108"/>
      <c r="AR214" s="108"/>
      <c r="AS214" s="108"/>
      <c r="AT214" s="108"/>
      <c r="AU214" s="108"/>
      <c r="AV214" s="108"/>
      <c r="AW214" s="108"/>
      <c r="AX214" s="2"/>
      <c r="AY214" s="2"/>
      <c r="AZ214" s="2"/>
      <c r="BA214" s="2"/>
      <c r="BB214" s="2"/>
      <c r="BC214" s="2"/>
      <c r="BD214" s="2"/>
      <c r="BE214" s="2"/>
      <c r="BF214" s="2"/>
    </row>
    <row r="215" ht="12.0" customHeight="1">
      <c r="A215" s="203" t="s">
        <v>339</v>
      </c>
      <c r="B215" s="675"/>
      <c r="C215" s="199"/>
      <c r="D215" s="199"/>
      <c r="E215" s="199"/>
      <c r="F215" s="199"/>
      <c r="G215" s="199"/>
      <c r="H215" s="199"/>
      <c r="I215" s="199"/>
      <c r="J215" s="199"/>
      <c r="K215" s="199"/>
      <c r="L215" s="199"/>
      <c r="M215" s="199"/>
      <c r="N215" s="199"/>
      <c r="O215" s="199"/>
      <c r="P215" s="199"/>
      <c r="Q215" s="199"/>
      <c r="R215" s="199"/>
      <c r="S215" s="199"/>
      <c r="T215" s="199"/>
      <c r="U215" s="199"/>
      <c r="V215" s="199"/>
      <c r="W215" s="199"/>
      <c r="X215" s="199"/>
      <c r="Y215" s="199"/>
      <c r="Z215" s="199"/>
      <c r="AA215" s="199"/>
      <c r="AB215" s="199"/>
      <c r="AC215" s="199"/>
      <c r="AD215" s="199"/>
      <c r="AE215" s="199"/>
      <c r="AF215" s="199"/>
      <c r="AG215" s="199"/>
      <c r="AH215" s="199"/>
      <c r="AI215" s="199"/>
      <c r="AJ215" s="199"/>
      <c r="AK215" s="199"/>
      <c r="AL215" s="273"/>
      <c r="AM215" s="273"/>
      <c r="AN215" s="273"/>
      <c r="AO215" s="273"/>
      <c r="AP215" s="273"/>
      <c r="AQ215" s="273"/>
      <c r="AR215" s="273"/>
      <c r="AS215" s="273"/>
      <c r="AT215" s="273"/>
      <c r="AU215" s="273"/>
      <c r="AV215" s="273"/>
      <c r="AW215" s="273"/>
      <c r="AX215" s="199"/>
      <c r="AY215" s="199"/>
      <c r="AZ215" s="199"/>
      <c r="BA215" s="199"/>
      <c r="BB215" s="199"/>
      <c r="BC215" s="199"/>
      <c r="BD215" s="199"/>
      <c r="BE215" s="199"/>
      <c r="BF215" s="199"/>
    </row>
    <row r="216" ht="8.25" customHeight="1">
      <c r="A216" s="10"/>
      <c r="B216" s="67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108"/>
      <c r="AM216" s="108"/>
      <c r="AN216" s="108"/>
      <c r="AO216" s="108"/>
      <c r="AP216" s="108"/>
      <c r="AQ216" s="108"/>
      <c r="AR216" s="108"/>
      <c r="AS216" s="108"/>
      <c r="AT216" s="108"/>
      <c r="AU216" s="108"/>
      <c r="AV216" s="108"/>
      <c r="AW216" s="108"/>
      <c r="AX216" s="2"/>
      <c r="AY216" s="2"/>
      <c r="AZ216" s="2"/>
      <c r="BA216" s="2"/>
      <c r="BB216" s="2"/>
      <c r="BC216" s="2"/>
      <c r="BD216" s="2"/>
      <c r="BE216" s="2"/>
      <c r="BF216" s="2"/>
    </row>
    <row r="217" ht="13.5" customHeight="1">
      <c r="A217" s="676" t="s">
        <v>83</v>
      </c>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41"/>
      <c r="AK217" s="2"/>
      <c r="AL217" s="108"/>
      <c r="AM217" s="108"/>
      <c r="AN217" s="108"/>
      <c r="AO217" s="108"/>
      <c r="AP217" s="108"/>
      <c r="AQ217" s="108"/>
      <c r="AR217" s="108"/>
      <c r="AS217" s="108"/>
      <c r="AT217" s="108"/>
      <c r="AU217" s="108"/>
      <c r="AV217" s="108"/>
      <c r="AW217" s="108"/>
      <c r="AX217" s="2"/>
      <c r="AY217" s="2"/>
      <c r="AZ217" s="2"/>
      <c r="BA217" s="2"/>
      <c r="BB217" s="2"/>
      <c r="BC217" s="2"/>
      <c r="BD217" s="2"/>
      <c r="BE217" s="2"/>
      <c r="BF217" s="2"/>
    </row>
    <row r="218" ht="13.5" customHeight="1">
      <c r="A218" s="677" t="s">
        <v>340</v>
      </c>
      <c r="B218" s="678" t="s">
        <v>341</v>
      </c>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9"/>
      <c r="AJ218" s="679" t="str">
        <f>V36</f>
        <v/>
      </c>
      <c r="AK218" s="2"/>
      <c r="AL218" s="108"/>
      <c r="AM218" s="108"/>
      <c r="AN218" s="108"/>
      <c r="AO218" s="108"/>
      <c r="AP218" s="108"/>
      <c r="AQ218" s="108"/>
      <c r="AR218" s="108"/>
      <c r="AS218" s="108"/>
      <c r="AT218" s="108"/>
      <c r="AU218" s="108"/>
      <c r="AV218" s="108"/>
      <c r="AW218" s="108"/>
      <c r="AX218" s="2"/>
      <c r="AY218" s="2"/>
      <c r="AZ218" s="2"/>
      <c r="BA218" s="2"/>
      <c r="BB218" s="2"/>
      <c r="BC218" s="2"/>
      <c r="BD218" s="2"/>
      <c r="BE218" s="2"/>
      <c r="BF218" s="2"/>
    </row>
    <row r="219" ht="13.5" customHeight="1">
      <c r="A219" s="322"/>
      <c r="B219" s="680" t="s">
        <v>342</v>
      </c>
      <c r="C219" s="150"/>
      <c r="D219" s="150"/>
      <c r="E219" s="150"/>
      <c r="F219" s="150"/>
      <c r="G219" s="150"/>
      <c r="H219" s="150"/>
      <c r="I219" s="150"/>
      <c r="J219" s="150"/>
      <c r="K219" s="150"/>
      <c r="L219" s="150"/>
      <c r="M219" s="150"/>
      <c r="N219" s="150"/>
      <c r="O219" s="150"/>
      <c r="P219" s="150"/>
      <c r="Q219" s="150"/>
      <c r="R219" s="150"/>
      <c r="S219" s="150"/>
      <c r="T219" s="150"/>
      <c r="U219" s="150"/>
      <c r="V219" s="150"/>
      <c r="W219" s="150"/>
      <c r="X219" s="150"/>
      <c r="Y219" s="150"/>
      <c r="Z219" s="150"/>
      <c r="AA219" s="150"/>
      <c r="AB219" s="150"/>
      <c r="AC219" s="150"/>
      <c r="AD219" s="150"/>
      <c r="AE219" s="150"/>
      <c r="AF219" s="150"/>
      <c r="AG219" s="150"/>
      <c r="AH219" s="150"/>
      <c r="AI219" s="639"/>
      <c r="AJ219" s="679" t="str">
        <f>AC36</f>
        <v/>
      </c>
      <c r="AK219" s="2"/>
      <c r="AL219" s="108"/>
      <c r="AM219" s="108"/>
      <c r="AN219" s="108"/>
      <c r="AO219" s="108"/>
      <c r="AP219" s="108"/>
      <c r="AQ219" s="108"/>
      <c r="AR219" s="108"/>
      <c r="AS219" s="108"/>
      <c r="AT219" s="108"/>
      <c r="AU219" s="108"/>
      <c r="AV219" s="108"/>
      <c r="AW219" s="108"/>
      <c r="AX219" s="2"/>
      <c r="AY219" s="2"/>
      <c r="AZ219" s="2"/>
      <c r="BA219" s="2"/>
      <c r="BB219" s="2"/>
      <c r="BC219" s="2"/>
      <c r="BD219" s="2"/>
      <c r="BE219" s="2"/>
      <c r="BF219" s="2"/>
    </row>
    <row r="220" ht="13.5" customHeight="1">
      <c r="A220" s="362"/>
      <c r="B220" s="680" t="s">
        <v>343</v>
      </c>
      <c r="C220" s="150"/>
      <c r="D220" s="150"/>
      <c r="E220" s="150"/>
      <c r="F220" s="150"/>
      <c r="G220" s="150"/>
      <c r="H220" s="150"/>
      <c r="I220" s="150"/>
      <c r="J220" s="150"/>
      <c r="K220" s="150"/>
      <c r="L220" s="150"/>
      <c r="M220" s="150"/>
      <c r="N220" s="150"/>
      <c r="O220" s="150"/>
      <c r="P220" s="150"/>
      <c r="Q220" s="150"/>
      <c r="R220" s="150"/>
      <c r="S220" s="150"/>
      <c r="T220" s="150"/>
      <c r="U220" s="150"/>
      <c r="V220" s="150"/>
      <c r="W220" s="150"/>
      <c r="X220" s="150"/>
      <c r="Y220" s="150"/>
      <c r="Z220" s="150"/>
      <c r="AA220" s="150"/>
      <c r="AB220" s="150"/>
      <c r="AC220" s="150"/>
      <c r="AD220" s="150"/>
      <c r="AE220" s="150"/>
      <c r="AF220" s="150"/>
      <c r="AG220" s="150"/>
      <c r="AH220" s="150"/>
      <c r="AI220" s="639"/>
      <c r="AJ220" s="679" t="str">
        <f>AJ36</f>
        <v/>
      </c>
      <c r="AK220" s="2"/>
      <c r="AL220" s="108"/>
      <c r="AM220" s="108"/>
      <c r="AN220" s="108"/>
      <c r="AO220" s="108"/>
      <c r="AP220" s="108"/>
      <c r="AQ220" s="108"/>
      <c r="AR220" s="108"/>
      <c r="AS220" s="108"/>
      <c r="AT220" s="108"/>
      <c r="AU220" s="108"/>
      <c r="AV220" s="108"/>
      <c r="AW220" s="108"/>
      <c r="AX220" s="2"/>
      <c r="AY220" s="2"/>
      <c r="AZ220" s="2"/>
      <c r="BA220" s="2"/>
      <c r="BB220" s="2"/>
      <c r="BC220" s="2"/>
      <c r="BD220" s="2"/>
      <c r="BE220" s="2"/>
      <c r="BF220" s="2"/>
    </row>
    <row r="221" ht="13.5" customHeight="1">
      <c r="A221" s="681" t="s">
        <v>344</v>
      </c>
      <c r="B221" s="682" t="s">
        <v>345</v>
      </c>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83"/>
      <c r="AJ221" s="679" t="str">
        <f>X48</f>
        <v>×</v>
      </c>
      <c r="AK221" s="2"/>
      <c r="AL221" s="108"/>
      <c r="AM221" s="501"/>
      <c r="AN221" s="501"/>
      <c r="AO221" s="501"/>
      <c r="AP221" s="501"/>
      <c r="AQ221" s="501"/>
      <c r="AR221" s="501"/>
      <c r="AS221" s="501"/>
      <c r="AT221" s="501"/>
      <c r="AU221" s="501"/>
      <c r="AV221" s="501"/>
      <c r="AW221" s="501"/>
      <c r="AX221" s="360"/>
      <c r="AY221" s="360"/>
      <c r="AZ221" s="360"/>
      <c r="BA221" s="2"/>
      <c r="BB221" s="2"/>
      <c r="BC221" s="2"/>
      <c r="BD221" s="2"/>
      <c r="BE221" s="2"/>
      <c r="BF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108"/>
      <c r="AM222" s="501"/>
      <c r="AN222" s="501"/>
      <c r="AO222" s="501"/>
      <c r="AP222" s="501"/>
      <c r="AQ222" s="501"/>
      <c r="AR222" s="501"/>
      <c r="AS222" s="501"/>
      <c r="AT222" s="501"/>
      <c r="AU222" s="501"/>
      <c r="AV222" s="501"/>
      <c r="AW222" s="501"/>
      <c r="AX222" s="360"/>
      <c r="AY222" s="360"/>
      <c r="AZ222" s="360"/>
      <c r="BA222" s="2"/>
      <c r="BB222" s="2"/>
      <c r="BC222" s="2"/>
      <c r="BD222" s="2"/>
      <c r="BE222" s="2"/>
      <c r="BF222" s="2"/>
    </row>
    <row r="223" ht="15.0" customHeight="1">
      <c r="A223" s="676" t="s">
        <v>346</v>
      </c>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41"/>
      <c r="AK223" s="2"/>
      <c r="AL223" s="108"/>
      <c r="AM223" s="501"/>
      <c r="AN223" s="501"/>
      <c r="AO223" s="501"/>
      <c r="AP223" s="501"/>
      <c r="AQ223" s="501"/>
      <c r="AR223" s="501"/>
      <c r="AS223" s="501"/>
      <c r="AT223" s="501"/>
      <c r="AU223" s="501"/>
      <c r="AV223" s="501"/>
      <c r="AW223" s="501"/>
      <c r="AX223" s="360"/>
      <c r="AY223" s="360"/>
      <c r="AZ223" s="360"/>
      <c r="BA223" s="360"/>
      <c r="BB223" s="360"/>
      <c r="BC223" s="360"/>
      <c r="BD223" s="360"/>
      <c r="BE223" s="360"/>
      <c r="BF223" s="360"/>
    </row>
    <row r="224" ht="15.0" customHeight="1">
      <c r="A224" s="684" t="s">
        <v>347</v>
      </c>
      <c r="B224" s="685" t="s">
        <v>348</v>
      </c>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9"/>
      <c r="AJ224" s="679" t="str">
        <f>AJ53</f>
        <v>×</v>
      </c>
      <c r="AK224" s="2"/>
      <c r="AL224" s="108"/>
      <c r="AM224" s="122"/>
      <c r="AN224" s="122"/>
      <c r="AO224" s="122"/>
      <c r="AP224" s="122"/>
      <c r="AQ224" s="122"/>
      <c r="AR224" s="122"/>
      <c r="AS224" s="122"/>
      <c r="AT224" s="122"/>
      <c r="AU224" s="122"/>
      <c r="AV224" s="122"/>
      <c r="AW224" s="122"/>
      <c r="AX224" s="121"/>
      <c r="AY224" s="121"/>
      <c r="AZ224" s="121"/>
      <c r="BA224" s="360"/>
      <c r="BB224" s="360"/>
      <c r="BC224" s="360"/>
      <c r="BD224" s="360"/>
      <c r="BE224" s="360"/>
      <c r="BF224" s="360"/>
    </row>
    <row r="225" ht="15.0" customHeight="1">
      <c r="A225" s="686" t="s">
        <v>340</v>
      </c>
      <c r="B225" s="687" t="s">
        <v>349</v>
      </c>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c r="Z225" s="150"/>
      <c r="AA225" s="150"/>
      <c r="AB225" s="150"/>
      <c r="AC225" s="150"/>
      <c r="AD225" s="150"/>
      <c r="AE225" s="150"/>
      <c r="AF225" s="150"/>
      <c r="AG225" s="150"/>
      <c r="AH225" s="150"/>
      <c r="AI225" s="639"/>
      <c r="AJ225" s="679" t="str">
        <f>AJ65</f>
        <v>×</v>
      </c>
      <c r="AK225" s="2"/>
      <c r="AL225" s="108"/>
      <c r="AM225" s="122"/>
      <c r="AN225" s="122"/>
      <c r="AO225" s="122"/>
      <c r="AP225" s="122"/>
      <c r="AQ225" s="122"/>
      <c r="AR225" s="122"/>
      <c r="AS225" s="122"/>
      <c r="AT225" s="122"/>
      <c r="AU225" s="122"/>
      <c r="AV225" s="122"/>
      <c r="AW225" s="122"/>
      <c r="AX225" s="121"/>
      <c r="AY225" s="121"/>
      <c r="AZ225" s="121"/>
      <c r="BA225" s="121"/>
      <c r="BB225" s="121"/>
      <c r="BC225" s="121"/>
      <c r="BD225" s="121"/>
      <c r="BE225" s="121"/>
      <c r="BF225" s="121"/>
    </row>
    <row r="226" ht="26.25" customHeight="1">
      <c r="A226" s="322"/>
      <c r="B226" s="688" t="s">
        <v>350</v>
      </c>
      <c r="C226" s="150"/>
      <c r="D226" s="150"/>
      <c r="E226" s="150"/>
      <c r="F226" s="150"/>
      <c r="G226" s="150"/>
      <c r="H226" s="150"/>
      <c r="I226" s="150"/>
      <c r="J226" s="150"/>
      <c r="K226" s="150"/>
      <c r="L226" s="150"/>
      <c r="M226" s="150"/>
      <c r="N226" s="150"/>
      <c r="O226" s="150"/>
      <c r="P226" s="150"/>
      <c r="Q226" s="150"/>
      <c r="R226" s="150"/>
      <c r="S226" s="150"/>
      <c r="T226" s="150"/>
      <c r="U226" s="150"/>
      <c r="V226" s="150"/>
      <c r="W226" s="150"/>
      <c r="X226" s="150"/>
      <c r="Y226" s="150"/>
      <c r="Z226" s="150"/>
      <c r="AA226" s="150"/>
      <c r="AB226" s="150"/>
      <c r="AC226" s="150"/>
      <c r="AD226" s="150"/>
      <c r="AE226" s="150"/>
      <c r="AF226" s="150"/>
      <c r="AG226" s="150"/>
      <c r="AH226" s="150"/>
      <c r="AI226" s="639"/>
      <c r="AJ226" s="679" t="str">
        <f>AJ70</f>
        <v>×</v>
      </c>
      <c r="AK226" s="2"/>
      <c r="AL226" s="108"/>
      <c r="AM226" s="122"/>
      <c r="AN226" s="122"/>
      <c r="AO226" s="122"/>
      <c r="AP226" s="122"/>
      <c r="AQ226" s="122"/>
      <c r="AR226" s="122"/>
      <c r="AS226" s="122"/>
      <c r="AT226" s="122"/>
      <c r="AU226" s="122"/>
      <c r="AV226" s="122"/>
      <c r="AW226" s="122"/>
      <c r="AX226" s="121"/>
      <c r="AY226" s="121"/>
      <c r="AZ226" s="121"/>
      <c r="BA226" s="121"/>
      <c r="BB226" s="121"/>
      <c r="BC226" s="121"/>
      <c r="BD226" s="121"/>
      <c r="BE226" s="121"/>
      <c r="BF226" s="121"/>
    </row>
    <row r="227" ht="29.25" customHeight="1">
      <c r="A227" s="689"/>
      <c r="B227" s="690" t="s">
        <v>351</v>
      </c>
      <c r="C227" s="603"/>
      <c r="D227" s="603"/>
      <c r="E227" s="603"/>
      <c r="F227" s="603"/>
      <c r="G227" s="603"/>
      <c r="H227" s="603"/>
      <c r="I227" s="603"/>
      <c r="J227" s="603"/>
      <c r="K227" s="603"/>
      <c r="L227" s="603"/>
      <c r="M227" s="603"/>
      <c r="N227" s="603"/>
      <c r="O227" s="603"/>
      <c r="P227" s="603"/>
      <c r="Q227" s="603"/>
      <c r="R227" s="603"/>
      <c r="S227" s="603"/>
      <c r="T227" s="603"/>
      <c r="U227" s="603"/>
      <c r="V227" s="603"/>
      <c r="W227" s="603"/>
      <c r="X227" s="603"/>
      <c r="Y227" s="603"/>
      <c r="Z227" s="603"/>
      <c r="AA227" s="603"/>
      <c r="AB227" s="603"/>
      <c r="AC227" s="603"/>
      <c r="AD227" s="603"/>
      <c r="AE227" s="603"/>
      <c r="AF227" s="603"/>
      <c r="AG227" s="603"/>
      <c r="AH227" s="603"/>
      <c r="AI227" s="683"/>
      <c r="AJ227" s="679" t="str">
        <f>AJ79</f>
        <v>×</v>
      </c>
      <c r="AK227" s="2"/>
      <c r="AL227" s="108"/>
      <c r="AM227" s="108"/>
      <c r="AN227" s="108"/>
      <c r="AO227" s="108"/>
      <c r="AP227" s="108"/>
      <c r="AQ227" s="108"/>
      <c r="AR227" s="108"/>
      <c r="AS227" s="108"/>
      <c r="AT227" s="157"/>
      <c r="AU227" s="108"/>
      <c r="AV227" s="108"/>
      <c r="AW227" s="108"/>
      <c r="AX227" s="2"/>
      <c r="AY227" s="2"/>
      <c r="AZ227" s="2"/>
      <c r="BA227" s="121"/>
      <c r="BB227" s="121"/>
      <c r="BC227" s="121"/>
      <c r="BD227" s="121"/>
      <c r="BE227" s="121"/>
      <c r="BF227" s="121"/>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108"/>
      <c r="AM228" s="108"/>
      <c r="AN228" s="108"/>
      <c r="AO228" s="108"/>
      <c r="AP228" s="108"/>
      <c r="AQ228" s="108"/>
      <c r="AR228" s="108"/>
      <c r="AS228" s="108"/>
      <c r="AT228" s="108"/>
      <c r="AU228" s="108"/>
      <c r="AV228" s="108"/>
      <c r="AW228" s="108"/>
      <c r="AX228" s="2"/>
      <c r="AY228" s="2"/>
      <c r="AZ228" s="2"/>
      <c r="BA228" s="2"/>
      <c r="BB228" s="2"/>
      <c r="BC228" s="2"/>
      <c r="BD228" s="2"/>
      <c r="BE228" s="2"/>
      <c r="BF228" s="2"/>
    </row>
    <row r="229" ht="13.5" customHeight="1">
      <c r="A229" s="676" t="s">
        <v>352</v>
      </c>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41"/>
      <c r="AK229" s="2"/>
      <c r="AL229" s="108"/>
      <c r="AM229" s="108"/>
      <c r="AN229" s="108"/>
      <c r="AO229" s="108"/>
      <c r="AP229" s="108"/>
      <c r="AQ229" s="108"/>
      <c r="AR229" s="108"/>
      <c r="AS229" s="108"/>
      <c r="AT229" s="108"/>
      <c r="AU229" s="108"/>
      <c r="AV229" s="108"/>
      <c r="AW229" s="108"/>
      <c r="AX229" s="2"/>
      <c r="AY229" s="2"/>
      <c r="AZ229" s="2"/>
      <c r="BA229" s="2"/>
      <c r="BB229" s="2"/>
      <c r="BC229" s="2"/>
      <c r="BD229" s="2"/>
      <c r="BE229" s="2"/>
      <c r="BF229" s="2"/>
    </row>
    <row r="230" ht="13.5" customHeight="1">
      <c r="A230" s="677" t="s">
        <v>347</v>
      </c>
      <c r="B230" s="685" t="s">
        <v>353</v>
      </c>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9"/>
      <c r="AJ230" s="679" t="str">
        <f t="shared" ref="AJ230:AJ231" si="13">AJ99</f>
        <v/>
      </c>
      <c r="AK230" s="2"/>
      <c r="AL230" s="108"/>
      <c r="AM230" s="108"/>
      <c r="AN230" s="108"/>
      <c r="AO230" s="108"/>
      <c r="AP230" s="108"/>
      <c r="AQ230" s="108"/>
      <c r="AR230" s="108"/>
      <c r="AS230" s="108"/>
      <c r="AT230" s="108"/>
      <c r="AU230" s="108"/>
      <c r="AV230" s="108"/>
      <c r="AW230" s="108"/>
      <c r="AX230" s="2"/>
      <c r="AY230" s="2"/>
      <c r="AZ230" s="2"/>
      <c r="BA230" s="2"/>
      <c r="BB230" s="2"/>
      <c r="BC230" s="2"/>
      <c r="BD230" s="2"/>
      <c r="BE230" s="2"/>
      <c r="BF230" s="2"/>
    </row>
    <row r="231" ht="13.5" customHeight="1">
      <c r="A231" s="322"/>
      <c r="B231" s="687" t="s">
        <v>354</v>
      </c>
      <c r="C231" s="150"/>
      <c r="D231" s="150"/>
      <c r="E231" s="150"/>
      <c r="F231" s="150"/>
      <c r="G231" s="150"/>
      <c r="H231" s="150"/>
      <c r="I231" s="150"/>
      <c r="J231" s="150"/>
      <c r="K231" s="150"/>
      <c r="L231" s="150"/>
      <c r="M231" s="150"/>
      <c r="N231" s="150"/>
      <c r="O231" s="150"/>
      <c r="P231" s="150"/>
      <c r="Q231" s="150"/>
      <c r="R231" s="150"/>
      <c r="S231" s="150"/>
      <c r="T231" s="150"/>
      <c r="U231" s="150"/>
      <c r="V231" s="150"/>
      <c r="W231" s="150"/>
      <c r="X231" s="150"/>
      <c r="Y231" s="150"/>
      <c r="Z231" s="150"/>
      <c r="AA231" s="150"/>
      <c r="AB231" s="150"/>
      <c r="AC231" s="150"/>
      <c r="AD231" s="150"/>
      <c r="AE231" s="150"/>
      <c r="AF231" s="150"/>
      <c r="AG231" s="150"/>
      <c r="AH231" s="150"/>
      <c r="AI231" s="639"/>
      <c r="AJ231" s="679" t="str">
        <f t="shared" si="13"/>
        <v/>
      </c>
      <c r="AK231" s="2"/>
      <c r="AL231" s="108"/>
      <c r="AM231" s="108"/>
      <c r="AN231" s="108"/>
      <c r="AO231" s="108"/>
      <c r="AP231" s="108"/>
      <c r="AQ231" s="108"/>
      <c r="AR231" s="108"/>
      <c r="AS231" s="108"/>
      <c r="AT231" s="108"/>
      <c r="AU231" s="108"/>
      <c r="AV231" s="108"/>
      <c r="AW231" s="108"/>
      <c r="AX231" s="2"/>
      <c r="AY231" s="2"/>
      <c r="AZ231" s="2"/>
      <c r="BA231" s="2"/>
      <c r="BB231" s="2"/>
      <c r="BC231" s="2"/>
      <c r="BD231" s="2"/>
      <c r="BE231" s="2"/>
      <c r="BF231" s="2"/>
    </row>
    <row r="232" ht="13.5" customHeight="1">
      <c r="A232" s="322"/>
      <c r="B232" s="687" t="s">
        <v>355</v>
      </c>
      <c r="C232" s="150"/>
      <c r="D232" s="150"/>
      <c r="E232" s="150"/>
      <c r="F232" s="150"/>
      <c r="G232" s="150"/>
      <c r="H232" s="150"/>
      <c r="I232" s="150"/>
      <c r="J232" s="150"/>
      <c r="K232" s="150"/>
      <c r="L232" s="150"/>
      <c r="M232" s="150"/>
      <c r="N232" s="150"/>
      <c r="O232" s="150"/>
      <c r="P232" s="150"/>
      <c r="Q232" s="150"/>
      <c r="R232" s="150"/>
      <c r="S232" s="150"/>
      <c r="T232" s="150"/>
      <c r="U232" s="150"/>
      <c r="V232" s="150"/>
      <c r="W232" s="150"/>
      <c r="X232" s="150"/>
      <c r="Y232" s="150"/>
      <c r="Z232" s="150"/>
      <c r="AA232" s="150"/>
      <c r="AB232" s="150"/>
      <c r="AC232" s="150"/>
      <c r="AD232" s="150"/>
      <c r="AE232" s="150"/>
      <c r="AF232" s="150"/>
      <c r="AG232" s="150"/>
      <c r="AH232" s="150"/>
      <c r="AI232" s="639"/>
      <c r="AJ232" s="679" t="str">
        <f>AJ97</f>
        <v>○</v>
      </c>
      <c r="AK232" s="2"/>
      <c r="AL232" s="108"/>
      <c r="AM232" s="108"/>
      <c r="AN232" s="108"/>
      <c r="AO232" s="108"/>
      <c r="AP232" s="108"/>
      <c r="AQ232" s="108"/>
      <c r="AR232" s="108"/>
      <c r="AS232" s="108"/>
      <c r="AT232" s="108"/>
      <c r="AU232" s="108"/>
      <c r="AV232" s="108"/>
      <c r="AW232" s="108"/>
      <c r="AX232" s="2"/>
      <c r="AY232" s="2"/>
      <c r="AZ232" s="2"/>
      <c r="BA232" s="2"/>
      <c r="BB232" s="2"/>
      <c r="BC232" s="2"/>
      <c r="BD232" s="2"/>
      <c r="BE232" s="2"/>
      <c r="BF232" s="2"/>
    </row>
    <row r="233" ht="13.5" customHeight="1">
      <c r="A233" s="322"/>
      <c r="B233" s="687" t="s">
        <v>356</v>
      </c>
      <c r="C233" s="150"/>
      <c r="D233" s="150"/>
      <c r="E233" s="150"/>
      <c r="F233" s="150"/>
      <c r="G233" s="150"/>
      <c r="H233" s="150"/>
      <c r="I233" s="150"/>
      <c r="J233" s="150"/>
      <c r="K233" s="150"/>
      <c r="L233" s="150"/>
      <c r="M233" s="150"/>
      <c r="N233" s="150"/>
      <c r="O233" s="150"/>
      <c r="P233" s="150"/>
      <c r="Q233" s="150"/>
      <c r="R233" s="150"/>
      <c r="S233" s="150"/>
      <c r="T233" s="150"/>
      <c r="U233" s="150"/>
      <c r="V233" s="150"/>
      <c r="W233" s="150"/>
      <c r="X233" s="150"/>
      <c r="Y233" s="150"/>
      <c r="Z233" s="150"/>
      <c r="AA233" s="150"/>
      <c r="AB233" s="150"/>
      <c r="AC233" s="150"/>
      <c r="AD233" s="150"/>
      <c r="AE233" s="150"/>
      <c r="AF233" s="150"/>
      <c r="AG233" s="150"/>
      <c r="AH233" s="150"/>
      <c r="AI233" s="639"/>
      <c r="AJ233" s="679" t="str">
        <f t="shared" ref="AJ233:AJ234" si="14">AF104</f>
        <v>○</v>
      </c>
      <c r="AK233" s="2"/>
      <c r="AL233" s="108"/>
      <c r="AM233" s="108"/>
      <c r="AN233" s="108"/>
      <c r="AO233" s="108"/>
      <c r="AP233" s="108"/>
      <c r="AQ233" s="108"/>
      <c r="AR233" s="108"/>
      <c r="AS233" s="108"/>
      <c r="AT233" s="108"/>
      <c r="AU233" s="108"/>
      <c r="AV233" s="108"/>
      <c r="AW233" s="108"/>
      <c r="AX233" s="2"/>
      <c r="AY233" s="2"/>
      <c r="AZ233" s="2"/>
      <c r="BA233" s="2"/>
      <c r="BB233" s="2"/>
      <c r="BC233" s="2"/>
      <c r="BD233" s="2"/>
      <c r="BE233" s="2"/>
      <c r="BF233" s="2"/>
    </row>
    <row r="234" ht="28.5" customHeight="1">
      <c r="A234" s="362"/>
      <c r="B234" s="688" t="s">
        <v>357</v>
      </c>
      <c r="C234" s="150"/>
      <c r="D234" s="150"/>
      <c r="E234" s="150"/>
      <c r="F234" s="150"/>
      <c r="G234" s="150"/>
      <c r="H234" s="150"/>
      <c r="I234" s="150"/>
      <c r="J234" s="150"/>
      <c r="K234" s="150"/>
      <c r="L234" s="150"/>
      <c r="M234" s="150"/>
      <c r="N234" s="150"/>
      <c r="O234" s="150"/>
      <c r="P234" s="150"/>
      <c r="Q234" s="150"/>
      <c r="R234" s="150"/>
      <c r="S234" s="150"/>
      <c r="T234" s="150"/>
      <c r="U234" s="150"/>
      <c r="V234" s="150"/>
      <c r="W234" s="150"/>
      <c r="X234" s="150"/>
      <c r="Y234" s="150"/>
      <c r="Z234" s="150"/>
      <c r="AA234" s="150"/>
      <c r="AB234" s="150"/>
      <c r="AC234" s="150"/>
      <c r="AD234" s="150"/>
      <c r="AE234" s="150"/>
      <c r="AF234" s="150"/>
      <c r="AG234" s="150"/>
      <c r="AH234" s="150"/>
      <c r="AI234" s="639"/>
      <c r="AJ234" s="679" t="str">
        <f t="shared" si="14"/>
        <v>☓</v>
      </c>
      <c r="AK234" s="2"/>
      <c r="AL234" s="108"/>
      <c r="AM234" s="108"/>
      <c r="AN234" s="108"/>
      <c r="AO234" s="108"/>
      <c r="AP234" s="108"/>
      <c r="AQ234" s="108"/>
      <c r="AR234" s="108"/>
      <c r="AS234" s="108"/>
      <c r="AT234" s="108"/>
      <c r="AU234" s="108"/>
      <c r="AV234" s="108"/>
      <c r="AW234" s="108"/>
      <c r="AX234" s="2"/>
      <c r="AY234" s="2"/>
      <c r="AZ234" s="2"/>
      <c r="BA234" s="2"/>
      <c r="BB234" s="2"/>
      <c r="BC234" s="2"/>
      <c r="BD234" s="2"/>
      <c r="BE234" s="2"/>
      <c r="BF234" s="2"/>
    </row>
    <row r="235" ht="13.5" customHeight="1">
      <c r="A235" s="691" t="s">
        <v>340</v>
      </c>
      <c r="B235" s="687" t="s">
        <v>348</v>
      </c>
      <c r="C235" s="150"/>
      <c r="D235" s="150"/>
      <c r="E235" s="150"/>
      <c r="F235" s="150"/>
      <c r="G235" s="150"/>
      <c r="H235" s="150"/>
      <c r="I235" s="150"/>
      <c r="J235" s="150"/>
      <c r="K235" s="150"/>
      <c r="L235" s="150"/>
      <c r="M235" s="150"/>
      <c r="N235" s="150"/>
      <c r="O235" s="150"/>
      <c r="P235" s="150"/>
      <c r="Q235" s="150"/>
      <c r="R235" s="150"/>
      <c r="S235" s="150"/>
      <c r="T235" s="150"/>
      <c r="U235" s="150"/>
      <c r="V235" s="150"/>
      <c r="W235" s="150"/>
      <c r="X235" s="150"/>
      <c r="Y235" s="150"/>
      <c r="Z235" s="150"/>
      <c r="AA235" s="150"/>
      <c r="AB235" s="150"/>
      <c r="AC235" s="150"/>
      <c r="AD235" s="150"/>
      <c r="AE235" s="150"/>
      <c r="AF235" s="150"/>
      <c r="AG235" s="150"/>
      <c r="AH235" s="150"/>
      <c r="AI235" s="639"/>
      <c r="AJ235" s="679" t="str">
        <f>AJ115</f>
        <v>×</v>
      </c>
      <c r="AK235" s="2"/>
      <c r="AL235" s="108"/>
      <c r="AM235" s="108"/>
      <c r="AN235" s="108"/>
      <c r="AO235" s="108"/>
      <c r="AP235" s="108"/>
      <c r="AQ235" s="108"/>
      <c r="AR235" s="108"/>
      <c r="AS235" s="108"/>
      <c r="AT235" s="108"/>
      <c r="AU235" s="108"/>
      <c r="AV235" s="108"/>
      <c r="AW235" s="108"/>
      <c r="AX235" s="2"/>
      <c r="AY235" s="2"/>
      <c r="AZ235" s="2"/>
      <c r="BA235" s="2"/>
      <c r="BB235" s="2"/>
      <c r="BC235" s="2"/>
      <c r="BD235" s="2"/>
      <c r="BE235" s="2"/>
      <c r="BF235" s="2"/>
    </row>
    <row r="236" ht="13.5" customHeight="1">
      <c r="A236" s="362"/>
      <c r="B236" s="687" t="s">
        <v>358</v>
      </c>
      <c r="C236" s="150"/>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c r="AA236" s="150"/>
      <c r="AB236" s="150"/>
      <c r="AC236" s="150"/>
      <c r="AD236" s="150"/>
      <c r="AE236" s="150"/>
      <c r="AF236" s="150"/>
      <c r="AG236" s="150"/>
      <c r="AH236" s="150"/>
      <c r="AI236" s="639"/>
      <c r="AJ236" s="679" t="str">
        <f>AJ117</f>
        <v/>
      </c>
      <c r="AK236" s="2"/>
      <c r="AL236" s="108"/>
      <c r="AM236" s="108"/>
      <c r="AN236" s="108"/>
      <c r="AO236" s="108"/>
      <c r="AP236" s="108"/>
      <c r="AQ236" s="108"/>
      <c r="AR236" s="108"/>
      <c r="AS236" s="108"/>
      <c r="AT236" s="108"/>
      <c r="AU236" s="108"/>
      <c r="AV236" s="108"/>
      <c r="AW236" s="108"/>
      <c r="AX236" s="2"/>
      <c r="AY236" s="2"/>
      <c r="AZ236" s="2"/>
      <c r="BA236" s="2"/>
      <c r="BB236" s="2"/>
      <c r="BC236" s="2"/>
      <c r="BD236" s="2"/>
      <c r="BE236" s="2"/>
      <c r="BF236" s="2"/>
    </row>
    <row r="237" ht="15.75" customHeight="1">
      <c r="A237" s="681" t="s">
        <v>344</v>
      </c>
      <c r="B237" s="692" t="s">
        <v>359</v>
      </c>
      <c r="C237" s="603"/>
      <c r="D237" s="603"/>
      <c r="E237" s="603"/>
      <c r="F237" s="603"/>
      <c r="G237" s="603"/>
      <c r="H237" s="603"/>
      <c r="I237" s="603"/>
      <c r="J237" s="603"/>
      <c r="K237" s="603"/>
      <c r="L237" s="603"/>
      <c r="M237" s="603"/>
      <c r="N237" s="603"/>
      <c r="O237" s="603"/>
      <c r="P237" s="603"/>
      <c r="Q237" s="603"/>
      <c r="R237" s="603"/>
      <c r="S237" s="603"/>
      <c r="T237" s="603"/>
      <c r="U237" s="603"/>
      <c r="V237" s="603"/>
      <c r="W237" s="603"/>
      <c r="X237" s="603"/>
      <c r="Y237" s="603"/>
      <c r="Z237" s="603"/>
      <c r="AA237" s="603"/>
      <c r="AB237" s="603"/>
      <c r="AC237" s="603"/>
      <c r="AD237" s="603"/>
      <c r="AE237" s="603"/>
      <c r="AF237" s="603"/>
      <c r="AG237" s="603"/>
      <c r="AH237" s="603"/>
      <c r="AI237" s="683"/>
      <c r="AJ237" s="679" t="str">
        <f>AJ126</f>
        <v>○</v>
      </c>
      <c r="AK237" s="2"/>
      <c r="AL237" s="108"/>
      <c r="AM237" s="108"/>
      <c r="AN237" s="108"/>
      <c r="AO237" s="108"/>
      <c r="AP237" s="108"/>
      <c r="AQ237" s="108"/>
      <c r="AR237" s="108"/>
      <c r="AS237" s="108"/>
      <c r="AT237" s="108"/>
      <c r="AU237" s="108"/>
      <c r="AV237" s="108"/>
      <c r="AW237" s="108"/>
      <c r="AX237" s="2"/>
      <c r="AY237" s="2"/>
      <c r="AZ237" s="2"/>
      <c r="BA237" s="2"/>
      <c r="BB237" s="2"/>
      <c r="BC237" s="2"/>
      <c r="BD237" s="2"/>
      <c r="BE237" s="2"/>
      <c r="BF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108"/>
      <c r="AM238" s="108"/>
      <c r="AN238" s="108"/>
      <c r="AO238" s="108"/>
      <c r="AP238" s="108"/>
      <c r="AQ238" s="108"/>
      <c r="AR238" s="108"/>
      <c r="AS238" s="108"/>
      <c r="AT238" s="108"/>
      <c r="AU238" s="108"/>
      <c r="AV238" s="108"/>
      <c r="AW238" s="108"/>
      <c r="AX238" s="2"/>
      <c r="AY238" s="2"/>
      <c r="AZ238" s="2"/>
      <c r="BA238" s="2"/>
      <c r="BB238" s="2"/>
      <c r="BC238" s="2"/>
      <c r="BD238" s="2"/>
      <c r="BE238" s="2"/>
      <c r="BF238" s="2"/>
    </row>
    <row r="239" ht="13.5" customHeight="1">
      <c r="A239" s="676" t="s">
        <v>360</v>
      </c>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41"/>
      <c r="AK239" s="2"/>
      <c r="AL239" s="108"/>
      <c r="AM239" s="108"/>
      <c r="AN239" s="108"/>
      <c r="AO239" s="108"/>
      <c r="AP239" s="108"/>
      <c r="AQ239" s="108"/>
      <c r="AR239" s="108"/>
      <c r="AS239" s="108"/>
      <c r="AT239" s="108"/>
      <c r="AU239" s="108"/>
      <c r="AV239" s="108"/>
      <c r="AW239" s="108"/>
      <c r="AX239" s="2"/>
      <c r="AY239" s="2"/>
      <c r="AZ239" s="2"/>
      <c r="BA239" s="2"/>
      <c r="BB239" s="2"/>
      <c r="BC239" s="2"/>
      <c r="BD239" s="2"/>
      <c r="BE239" s="2"/>
      <c r="BF239" s="2"/>
    </row>
    <row r="240" ht="26.25" customHeight="1">
      <c r="A240" s="677" t="s">
        <v>347</v>
      </c>
      <c r="B240" s="693" t="s">
        <v>361</v>
      </c>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9"/>
      <c r="AJ240" s="679" t="str">
        <f>AF140</f>
        <v>○</v>
      </c>
      <c r="AK240" s="2"/>
      <c r="AL240" s="108"/>
      <c r="AM240" s="108"/>
      <c r="AN240" s="108"/>
      <c r="AO240" s="108"/>
      <c r="AP240" s="108"/>
      <c r="AQ240" s="108"/>
      <c r="AR240" s="108"/>
      <c r="AS240" s="108"/>
      <c r="AT240" s="108"/>
      <c r="AU240" s="108"/>
      <c r="AV240" s="108"/>
      <c r="AW240" s="108"/>
      <c r="AX240" s="2"/>
      <c r="AY240" s="2"/>
      <c r="AZ240" s="2"/>
      <c r="BA240" s="2"/>
      <c r="BB240" s="2"/>
      <c r="BC240" s="2"/>
      <c r="BD240" s="2"/>
      <c r="BE240" s="2"/>
      <c r="BF240" s="2"/>
    </row>
    <row r="241" ht="27.0" customHeight="1">
      <c r="A241" s="362"/>
      <c r="B241" s="694" t="s">
        <v>362</v>
      </c>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c r="AA241" s="150"/>
      <c r="AB241" s="150"/>
      <c r="AC241" s="150"/>
      <c r="AD241" s="150"/>
      <c r="AE241" s="150"/>
      <c r="AF241" s="150"/>
      <c r="AG241" s="150"/>
      <c r="AH241" s="150"/>
      <c r="AI241" s="639"/>
      <c r="AJ241" s="679" t="str">
        <f>AF143</f>
        <v>○</v>
      </c>
      <c r="AK241" s="2"/>
      <c r="AL241" s="108"/>
      <c r="AM241" s="108"/>
      <c r="AN241" s="108"/>
      <c r="AO241" s="108"/>
      <c r="AP241" s="108"/>
      <c r="AQ241" s="108"/>
      <c r="AR241" s="108"/>
      <c r="AS241" s="108"/>
      <c r="AT241" s="108"/>
      <c r="AU241" s="108"/>
      <c r="AV241" s="108"/>
      <c r="AW241" s="108"/>
      <c r="AX241" s="2"/>
      <c r="AY241" s="2"/>
      <c r="AZ241" s="2"/>
      <c r="BA241" s="2"/>
      <c r="BB241" s="2"/>
      <c r="BC241" s="2"/>
      <c r="BD241" s="2"/>
      <c r="BE241" s="2"/>
      <c r="BF241" s="2"/>
    </row>
    <row r="242" ht="13.5" customHeight="1">
      <c r="A242" s="695" t="s">
        <v>340</v>
      </c>
      <c r="B242" s="696" t="s">
        <v>348</v>
      </c>
      <c r="C242" s="603"/>
      <c r="D242" s="603"/>
      <c r="E242" s="603"/>
      <c r="F242" s="603"/>
      <c r="G242" s="603"/>
      <c r="H242" s="603"/>
      <c r="I242" s="603"/>
      <c r="J242" s="603"/>
      <c r="K242" s="603"/>
      <c r="L242" s="603"/>
      <c r="M242" s="603"/>
      <c r="N242" s="603"/>
      <c r="O242" s="603"/>
      <c r="P242" s="603"/>
      <c r="Q242" s="603"/>
      <c r="R242" s="603"/>
      <c r="S242" s="603"/>
      <c r="T242" s="603"/>
      <c r="U242" s="603"/>
      <c r="V242" s="603"/>
      <c r="W242" s="603"/>
      <c r="X242" s="603"/>
      <c r="Y242" s="603"/>
      <c r="Z242" s="603"/>
      <c r="AA242" s="603"/>
      <c r="AB242" s="603"/>
      <c r="AC242" s="603"/>
      <c r="AD242" s="603"/>
      <c r="AE242" s="603"/>
      <c r="AF242" s="603"/>
      <c r="AG242" s="603"/>
      <c r="AH242" s="603"/>
      <c r="AI242" s="683"/>
      <c r="AJ242" s="679" t="str">
        <f>AJ148</f>
        <v>×</v>
      </c>
      <c r="AK242" s="2"/>
      <c r="AL242" s="108"/>
      <c r="AM242" s="108"/>
      <c r="AN242" s="108"/>
      <c r="AO242" s="108"/>
      <c r="AP242" s="108"/>
      <c r="AQ242" s="108"/>
      <c r="AR242" s="108"/>
      <c r="AS242" s="108"/>
      <c r="AT242" s="108"/>
      <c r="AU242" s="108"/>
      <c r="AV242" s="108"/>
      <c r="AW242" s="108"/>
      <c r="AX242" s="2"/>
      <c r="AY242" s="2"/>
      <c r="AZ242" s="2"/>
      <c r="BA242" s="2"/>
      <c r="BB242" s="2"/>
      <c r="BC242" s="2"/>
      <c r="BD242" s="2"/>
      <c r="BE242" s="2"/>
      <c r="BF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108"/>
      <c r="AM243" s="108"/>
      <c r="AN243" s="108"/>
      <c r="AO243" s="108"/>
      <c r="AP243" s="108"/>
      <c r="AQ243" s="108"/>
      <c r="AR243" s="108"/>
      <c r="AS243" s="108"/>
      <c r="AT243" s="108"/>
      <c r="AU243" s="108"/>
      <c r="AV243" s="108"/>
      <c r="AW243" s="108"/>
      <c r="AX243" s="2"/>
      <c r="AY243" s="2"/>
      <c r="AZ243" s="2"/>
      <c r="BA243" s="2"/>
      <c r="BB243" s="2"/>
      <c r="BC243" s="2"/>
      <c r="BD243" s="2"/>
      <c r="BE243" s="2"/>
      <c r="BF243" s="2"/>
    </row>
    <row r="244" ht="13.5" customHeight="1">
      <c r="A244" s="676" t="s">
        <v>363</v>
      </c>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41"/>
      <c r="AK244" s="2"/>
      <c r="AL244" s="108"/>
      <c r="AM244" s="108"/>
      <c r="AN244" s="108"/>
      <c r="AO244" s="108"/>
      <c r="AP244" s="108"/>
      <c r="AQ244" s="108"/>
      <c r="AR244" s="108"/>
      <c r="AS244" s="108"/>
      <c r="AT244" s="108"/>
      <c r="AU244" s="108"/>
      <c r="AV244" s="108"/>
      <c r="AW244" s="108"/>
      <c r="AX244" s="2"/>
      <c r="AY244" s="2"/>
      <c r="AZ244" s="2"/>
      <c r="BA244" s="2"/>
      <c r="BB244" s="2"/>
      <c r="BC244" s="2"/>
      <c r="BD244" s="2"/>
      <c r="BE244" s="2"/>
      <c r="BF244" s="2"/>
    </row>
    <row r="245" ht="27.0" customHeight="1">
      <c r="A245" s="697"/>
      <c r="B245" s="180" t="s">
        <v>364</v>
      </c>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41"/>
      <c r="AJ245" s="679" t="str">
        <f>AJ164</f>
        <v>○</v>
      </c>
      <c r="AK245" s="2"/>
      <c r="AL245" s="108"/>
      <c r="AM245" s="108"/>
      <c r="AN245" s="108"/>
      <c r="AO245" s="108"/>
      <c r="AP245" s="108"/>
      <c r="AQ245" s="108"/>
      <c r="AR245" s="108"/>
      <c r="AS245" s="108"/>
      <c r="AT245" s="108"/>
      <c r="AU245" s="108"/>
      <c r="AV245" s="108"/>
      <c r="AW245" s="108"/>
      <c r="AX245" s="2"/>
      <c r="AY245" s="2"/>
      <c r="AZ245" s="2"/>
      <c r="BA245" s="2"/>
      <c r="BB245" s="2"/>
      <c r="BC245" s="2"/>
      <c r="BD245" s="2"/>
      <c r="BE245" s="2"/>
      <c r="BF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108"/>
      <c r="AM246" s="108"/>
      <c r="AN246" s="108"/>
      <c r="AO246" s="108"/>
      <c r="AP246" s="108"/>
      <c r="AQ246" s="108"/>
      <c r="AR246" s="108"/>
      <c r="AS246" s="108"/>
      <c r="AT246" s="108"/>
      <c r="AU246" s="108"/>
      <c r="AV246" s="108"/>
      <c r="AW246" s="108"/>
      <c r="AX246" s="2"/>
      <c r="AY246" s="2"/>
      <c r="AZ246" s="2"/>
      <c r="BA246" s="2"/>
      <c r="BB246" s="2"/>
      <c r="BC246" s="2"/>
      <c r="BD246" s="2"/>
      <c r="BE246" s="2"/>
      <c r="BF246" s="2"/>
    </row>
    <row r="247" ht="13.5" customHeight="1">
      <c r="A247" s="676" t="s">
        <v>312</v>
      </c>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41"/>
      <c r="AK247" s="2"/>
      <c r="AL247" s="108"/>
      <c r="AM247" s="108"/>
      <c r="AN247" s="108"/>
      <c r="AO247" s="108"/>
      <c r="AP247" s="108"/>
      <c r="AQ247" s="108"/>
      <c r="AR247" s="108"/>
      <c r="AS247" s="108"/>
      <c r="AT247" s="108"/>
      <c r="AU247" s="108"/>
      <c r="AV247" s="108"/>
      <c r="AW247" s="108"/>
      <c r="AX247" s="2"/>
      <c r="AY247" s="2"/>
      <c r="AZ247" s="2"/>
      <c r="BA247" s="2"/>
      <c r="BB247" s="2"/>
      <c r="BC247" s="2"/>
      <c r="BD247" s="2"/>
      <c r="BE247" s="2"/>
      <c r="BF247" s="2"/>
    </row>
    <row r="248" ht="13.5" customHeight="1">
      <c r="A248" s="697"/>
      <c r="B248" s="180" t="s">
        <v>365</v>
      </c>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41"/>
      <c r="AJ248" s="679" t="str">
        <f>AJ194</f>
        <v>×</v>
      </c>
      <c r="AK248" s="2"/>
      <c r="AL248" s="108"/>
      <c r="AM248" s="108"/>
      <c r="AN248" s="108"/>
      <c r="AO248" s="108"/>
      <c r="AP248" s="108"/>
      <c r="AQ248" s="108"/>
      <c r="AR248" s="108"/>
      <c r="AS248" s="108"/>
      <c r="AT248" s="108"/>
      <c r="AU248" s="108"/>
      <c r="AV248" s="108"/>
      <c r="AW248" s="108"/>
      <c r="AX248" s="2"/>
      <c r="AY248" s="2"/>
      <c r="AZ248" s="2"/>
      <c r="BA248" s="2"/>
      <c r="BB248" s="2"/>
      <c r="BC248" s="2"/>
      <c r="BD248" s="2"/>
      <c r="BE248" s="2"/>
      <c r="BF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108"/>
      <c r="AM249" s="108"/>
      <c r="AN249" s="108"/>
      <c r="AO249" s="108"/>
      <c r="AP249" s="108"/>
      <c r="AQ249" s="108"/>
      <c r="AR249" s="108"/>
      <c r="AS249" s="108"/>
      <c r="AT249" s="108"/>
      <c r="AU249" s="108"/>
      <c r="AV249" s="108"/>
      <c r="AW249" s="108"/>
      <c r="AX249" s="2"/>
      <c r="AY249" s="2"/>
      <c r="AZ249" s="2"/>
      <c r="BA249" s="2"/>
      <c r="BB249" s="2"/>
      <c r="BC249" s="2"/>
      <c r="BD249" s="2"/>
      <c r="BE249" s="2"/>
      <c r="BF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108"/>
      <c r="AM250" s="108"/>
      <c r="AN250" s="108"/>
      <c r="AO250" s="108"/>
      <c r="AP250" s="108"/>
      <c r="AQ250" s="108"/>
      <c r="AR250" s="108"/>
      <c r="AS250" s="108"/>
      <c r="AT250" s="108"/>
      <c r="AU250" s="108"/>
      <c r="AV250" s="108"/>
      <c r="AW250" s="108"/>
      <c r="AX250" s="2"/>
      <c r="AY250" s="2"/>
      <c r="AZ250" s="2"/>
      <c r="BA250" s="2"/>
      <c r="BB250" s="2"/>
      <c r="BC250" s="2"/>
      <c r="BD250" s="2"/>
      <c r="BE250" s="2"/>
      <c r="BF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108"/>
      <c r="AM251" s="108"/>
      <c r="AN251" s="108"/>
      <c r="AO251" s="108"/>
      <c r="AP251" s="108"/>
      <c r="AQ251" s="108"/>
      <c r="AR251" s="108"/>
      <c r="AS251" s="108"/>
      <c r="AT251" s="108"/>
      <c r="AU251" s="108"/>
      <c r="AV251" s="108"/>
      <c r="AW251" s="108"/>
      <c r="AX251" s="2"/>
      <c r="AY251" s="2"/>
      <c r="AZ251" s="2"/>
      <c r="BA251" s="2"/>
      <c r="BB251" s="2"/>
      <c r="BC251" s="2"/>
      <c r="BD251" s="2"/>
      <c r="BE251" s="2"/>
      <c r="BF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108"/>
      <c r="AM252" s="108"/>
      <c r="AN252" s="108"/>
      <c r="AO252" s="108"/>
      <c r="AP252" s="108"/>
      <c r="AQ252" s="108"/>
      <c r="AR252" s="108"/>
      <c r="AS252" s="108"/>
      <c r="AT252" s="108"/>
      <c r="AU252" s="108"/>
      <c r="AV252" s="108"/>
      <c r="AW252" s="108"/>
      <c r="AX252" s="2"/>
      <c r="AY252" s="2"/>
      <c r="AZ252" s="2"/>
      <c r="BA252" s="2"/>
      <c r="BB252" s="2"/>
      <c r="BC252" s="2"/>
      <c r="BD252" s="2"/>
      <c r="BE252" s="2"/>
      <c r="BF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108"/>
      <c r="AM253" s="108"/>
      <c r="AN253" s="108"/>
      <c r="AO253" s="108"/>
      <c r="AP253" s="108"/>
      <c r="AQ253" s="108"/>
      <c r="AR253" s="108"/>
      <c r="AS253" s="108"/>
      <c r="AT253" s="108"/>
      <c r="AU253" s="108"/>
      <c r="AV253" s="108"/>
      <c r="AW253" s="108"/>
      <c r="AX253" s="2"/>
      <c r="AY253" s="2"/>
      <c r="AZ253" s="2"/>
      <c r="BA253" s="2"/>
      <c r="BB253" s="2"/>
      <c r="BC253" s="2"/>
      <c r="BD253" s="2"/>
      <c r="BE253" s="2"/>
      <c r="BF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108"/>
      <c r="AM254" s="108"/>
      <c r="AN254" s="108"/>
      <c r="AO254" s="108"/>
      <c r="AP254" s="108"/>
      <c r="AQ254" s="108"/>
      <c r="AR254" s="108"/>
      <c r="AS254" s="108"/>
      <c r="AT254" s="108"/>
      <c r="AU254" s="108"/>
      <c r="AV254" s="108"/>
      <c r="AW254" s="108"/>
      <c r="AX254" s="2"/>
      <c r="AY254" s="2"/>
      <c r="AZ254" s="2"/>
      <c r="BA254" s="2"/>
      <c r="BB254" s="2"/>
      <c r="BC254" s="2"/>
      <c r="BD254" s="2"/>
      <c r="BE254" s="2"/>
      <c r="BF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108"/>
      <c r="AM255" s="108"/>
      <c r="AN255" s="108"/>
      <c r="AO255" s="108"/>
      <c r="AP255" s="108"/>
      <c r="AQ255" s="108"/>
      <c r="AR255" s="108"/>
      <c r="AS255" s="108"/>
      <c r="AT255" s="108"/>
      <c r="AU255" s="108"/>
      <c r="AV255" s="108"/>
      <c r="AW255" s="108"/>
      <c r="AX255" s="2"/>
      <c r="AY255" s="2"/>
      <c r="AZ255" s="2"/>
      <c r="BA255" s="2"/>
      <c r="BB255" s="2"/>
      <c r="BC255" s="2"/>
      <c r="BD255" s="2"/>
      <c r="BE255" s="2"/>
      <c r="BF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108"/>
      <c r="AM256" s="108"/>
      <c r="AN256" s="108"/>
      <c r="AO256" s="108"/>
      <c r="AP256" s="108"/>
      <c r="AQ256" s="108"/>
      <c r="AR256" s="108"/>
      <c r="AS256" s="108"/>
      <c r="AT256" s="108"/>
      <c r="AU256" s="108"/>
      <c r="AV256" s="108"/>
      <c r="AW256" s="108"/>
      <c r="AX256" s="2"/>
      <c r="AY256" s="2"/>
      <c r="AZ256" s="2"/>
      <c r="BA256" s="2"/>
      <c r="BB256" s="2"/>
      <c r="BC256" s="2"/>
      <c r="BD256" s="2"/>
      <c r="BE256" s="2"/>
      <c r="BF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108"/>
      <c r="AM257" s="108"/>
      <c r="AN257" s="108"/>
      <c r="AO257" s="108"/>
      <c r="AP257" s="108"/>
      <c r="AQ257" s="108"/>
      <c r="AR257" s="108"/>
      <c r="AS257" s="108"/>
      <c r="AT257" s="108"/>
      <c r="AU257" s="108"/>
      <c r="AV257" s="108"/>
      <c r="AW257" s="108"/>
      <c r="AX257" s="2"/>
      <c r="AY257" s="2"/>
      <c r="AZ257" s="2"/>
      <c r="BA257" s="2"/>
      <c r="BB257" s="2"/>
      <c r="BC257" s="2"/>
      <c r="BD257" s="2"/>
      <c r="BE257" s="2"/>
      <c r="BF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108"/>
      <c r="AM258" s="108"/>
      <c r="AN258" s="108"/>
      <c r="AO258" s="108"/>
      <c r="AP258" s="108"/>
      <c r="AQ258" s="108"/>
      <c r="AR258" s="108"/>
      <c r="AS258" s="108"/>
      <c r="AT258" s="108"/>
      <c r="AU258" s="108"/>
      <c r="AV258" s="108"/>
      <c r="AW258" s="108"/>
      <c r="AX258" s="2"/>
      <c r="AY258" s="2"/>
      <c r="AZ258" s="2"/>
      <c r="BA258" s="2"/>
      <c r="BB258" s="2"/>
      <c r="BC258" s="2"/>
      <c r="BD258" s="2"/>
      <c r="BE258" s="2"/>
      <c r="BF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108"/>
      <c r="AM259" s="108"/>
      <c r="AN259" s="108"/>
      <c r="AO259" s="108"/>
      <c r="AP259" s="108"/>
      <c r="AQ259" s="108"/>
      <c r="AR259" s="108"/>
      <c r="AS259" s="108"/>
      <c r="AT259" s="108"/>
      <c r="AU259" s="108"/>
      <c r="AV259" s="108"/>
      <c r="AW259" s="108"/>
      <c r="AX259" s="2"/>
      <c r="AY259" s="2"/>
      <c r="AZ259" s="2"/>
      <c r="BA259" s="2"/>
      <c r="BB259" s="2"/>
      <c r="BC259" s="2"/>
      <c r="BD259" s="2"/>
      <c r="BE259" s="2"/>
      <c r="BF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108"/>
      <c r="AM260" s="108"/>
      <c r="AN260" s="108"/>
      <c r="AO260" s="108"/>
      <c r="AP260" s="108"/>
      <c r="AQ260" s="108"/>
      <c r="AR260" s="108"/>
      <c r="AS260" s="108"/>
      <c r="AT260" s="108"/>
      <c r="AU260" s="108"/>
      <c r="AV260" s="108"/>
      <c r="AW260" s="108"/>
      <c r="AX260" s="2"/>
      <c r="AY260" s="2"/>
      <c r="AZ260" s="2"/>
      <c r="BA260" s="2"/>
      <c r="BB260" s="2"/>
      <c r="BC260" s="2"/>
      <c r="BD260" s="2"/>
      <c r="BE260" s="2"/>
      <c r="BF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108"/>
      <c r="AM261" s="108"/>
      <c r="AN261" s="108"/>
      <c r="AO261" s="108"/>
      <c r="AP261" s="108"/>
      <c r="AQ261" s="108"/>
      <c r="AR261" s="108"/>
      <c r="AS261" s="108"/>
      <c r="AT261" s="108"/>
      <c r="AU261" s="108"/>
      <c r="AV261" s="108"/>
      <c r="AW261" s="108"/>
      <c r="AX261" s="2"/>
      <c r="AY261" s="2"/>
      <c r="AZ261" s="2"/>
      <c r="BA261" s="2"/>
      <c r="BB261" s="2"/>
      <c r="BC261" s="2"/>
      <c r="BD261" s="2"/>
      <c r="BE261" s="2"/>
      <c r="BF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108"/>
      <c r="AM262" s="108"/>
      <c r="AN262" s="108"/>
      <c r="AO262" s="108"/>
      <c r="AP262" s="108"/>
      <c r="AQ262" s="108"/>
      <c r="AR262" s="108"/>
      <c r="AS262" s="108"/>
      <c r="AT262" s="108"/>
      <c r="AU262" s="108"/>
      <c r="AV262" s="108"/>
      <c r="AW262" s="108"/>
      <c r="AX262" s="2"/>
      <c r="AY262" s="2"/>
      <c r="AZ262" s="2"/>
      <c r="BA262" s="2"/>
      <c r="BB262" s="2"/>
      <c r="BC262" s="2"/>
      <c r="BD262" s="2"/>
      <c r="BE262" s="2"/>
      <c r="BF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108"/>
      <c r="AM263" s="108"/>
      <c r="AN263" s="108"/>
      <c r="AO263" s="108"/>
      <c r="AP263" s="108"/>
      <c r="AQ263" s="108"/>
      <c r="AR263" s="108"/>
      <c r="AS263" s="108"/>
      <c r="AT263" s="108"/>
      <c r="AU263" s="108"/>
      <c r="AV263" s="108"/>
      <c r="AW263" s="108"/>
      <c r="AX263" s="2"/>
      <c r="AY263" s="2"/>
      <c r="AZ263" s="2"/>
      <c r="BA263" s="2"/>
      <c r="BB263" s="2"/>
      <c r="BC263" s="2"/>
      <c r="BD263" s="2"/>
      <c r="BE263" s="2"/>
      <c r="BF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108"/>
      <c r="AM264" s="122"/>
      <c r="AN264" s="122"/>
      <c r="AO264" s="122"/>
      <c r="AP264" s="122"/>
      <c r="AQ264" s="122"/>
      <c r="AR264" s="122"/>
      <c r="AS264" s="122"/>
      <c r="AT264" s="122"/>
      <c r="AU264" s="122"/>
      <c r="AV264" s="122"/>
      <c r="AW264" s="122"/>
      <c r="AX264" s="121"/>
      <c r="AY264" s="121"/>
      <c r="AZ264" s="121"/>
      <c r="BA264" s="2"/>
      <c r="BB264" s="2"/>
      <c r="BC264" s="2"/>
      <c r="BD264" s="2"/>
      <c r="BE264" s="2"/>
      <c r="BF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108"/>
      <c r="AM265" s="122"/>
      <c r="AN265" s="122"/>
      <c r="AO265" s="122"/>
      <c r="AP265" s="122"/>
      <c r="AQ265" s="122"/>
      <c r="AR265" s="122"/>
      <c r="AS265" s="122"/>
      <c r="AT265" s="122"/>
      <c r="AU265" s="122"/>
      <c r="AV265" s="122"/>
      <c r="AW265" s="122"/>
      <c r="AX265" s="121"/>
      <c r="AY265" s="121"/>
      <c r="AZ265" s="121"/>
      <c r="BA265" s="121"/>
      <c r="BB265" s="121"/>
      <c r="BC265" s="121"/>
      <c r="BD265" s="121"/>
      <c r="BE265" s="121"/>
      <c r="BF265" s="121"/>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108"/>
      <c r="AM266" s="122"/>
      <c r="AN266" s="122"/>
      <c r="AO266" s="122"/>
      <c r="AP266" s="122"/>
      <c r="AQ266" s="122"/>
      <c r="AR266" s="122"/>
      <c r="AS266" s="122"/>
      <c r="AT266" s="122"/>
      <c r="AU266" s="122"/>
      <c r="AV266" s="122"/>
      <c r="AW266" s="122"/>
      <c r="AX266" s="121"/>
      <c r="AY266" s="121"/>
      <c r="AZ266" s="121"/>
      <c r="BA266" s="121"/>
      <c r="BB266" s="121"/>
      <c r="BC266" s="121"/>
      <c r="BD266" s="121"/>
      <c r="BE266" s="121"/>
      <c r="BF266" s="121"/>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108"/>
      <c r="AM267" s="108"/>
      <c r="AN267" s="108"/>
      <c r="AO267" s="108"/>
      <c r="AP267" s="108"/>
      <c r="AQ267" s="108"/>
      <c r="AR267" s="108"/>
      <c r="AS267" s="108"/>
      <c r="AT267" s="108"/>
      <c r="AU267" s="108"/>
      <c r="AV267" s="108"/>
      <c r="AW267" s="108"/>
      <c r="AX267" s="2"/>
      <c r="AY267" s="2"/>
      <c r="AZ267" s="2"/>
      <c r="BA267" s="121"/>
      <c r="BB267" s="121"/>
      <c r="BC267" s="121"/>
      <c r="BD267" s="121"/>
      <c r="BE267" s="121"/>
      <c r="BF267" s="121"/>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108"/>
      <c r="AM268" s="108"/>
      <c r="AN268" s="108"/>
      <c r="AO268" s="108"/>
      <c r="AP268" s="108"/>
      <c r="AQ268" s="108"/>
      <c r="AR268" s="108"/>
      <c r="AS268" s="108"/>
      <c r="AT268" s="108"/>
      <c r="AU268" s="108"/>
      <c r="AV268" s="108"/>
      <c r="AW268" s="108"/>
      <c r="AX268" s="2"/>
      <c r="AY268" s="2"/>
      <c r="AZ268" s="2"/>
      <c r="BA268" s="2"/>
      <c r="BB268" s="2"/>
      <c r="BC268" s="2"/>
      <c r="BD268" s="2"/>
      <c r="BE268" s="2"/>
      <c r="BF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108"/>
      <c r="AM269" s="108"/>
      <c r="AN269" s="108"/>
      <c r="AO269" s="108"/>
      <c r="AP269" s="108"/>
      <c r="AQ269" s="108"/>
      <c r="AR269" s="108"/>
      <c r="AS269" s="108"/>
      <c r="AT269" s="108"/>
      <c r="AU269" s="108"/>
      <c r="AV269" s="108"/>
      <c r="AW269" s="108"/>
      <c r="AX269" s="2"/>
      <c r="AY269" s="2"/>
      <c r="AZ269" s="2"/>
      <c r="BA269" s="2"/>
      <c r="BB269" s="2"/>
      <c r="BC269" s="2"/>
      <c r="BD269" s="2"/>
      <c r="BE269" s="2"/>
      <c r="BF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108"/>
      <c r="AM270" s="108"/>
      <c r="AN270" s="108"/>
      <c r="AO270" s="108"/>
      <c r="AP270" s="108"/>
      <c r="AQ270" s="108"/>
      <c r="AR270" s="108"/>
      <c r="AS270" s="108"/>
      <c r="AT270" s="108"/>
      <c r="AU270" s="108"/>
      <c r="AV270" s="108"/>
      <c r="AW270" s="108"/>
      <c r="AX270" s="2"/>
      <c r="AY270" s="2"/>
      <c r="AZ270" s="2"/>
      <c r="BA270" s="2"/>
      <c r="BB270" s="2"/>
      <c r="BC270" s="2"/>
      <c r="BD270" s="2"/>
      <c r="BE270" s="2"/>
      <c r="BF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108"/>
      <c r="AM271" s="108"/>
      <c r="AN271" s="108"/>
      <c r="AO271" s="108"/>
      <c r="AP271" s="108"/>
      <c r="AQ271" s="108"/>
      <c r="AR271" s="108"/>
      <c r="AS271" s="108"/>
      <c r="AT271" s="108"/>
      <c r="AU271" s="108"/>
      <c r="AV271" s="108"/>
      <c r="AW271" s="108"/>
      <c r="AX271" s="2"/>
      <c r="AY271" s="2"/>
      <c r="AZ271" s="2"/>
      <c r="BA271" s="2"/>
      <c r="BB271" s="2"/>
      <c r="BC271" s="2"/>
      <c r="BD271" s="2"/>
      <c r="BE271" s="2"/>
      <c r="BF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108"/>
      <c r="AM272" s="108"/>
      <c r="AN272" s="108"/>
      <c r="AO272" s="108"/>
      <c r="AP272" s="108"/>
      <c r="AQ272" s="108"/>
      <c r="AR272" s="108"/>
      <c r="AS272" s="108"/>
      <c r="AT272" s="108"/>
      <c r="AU272" s="108"/>
      <c r="AV272" s="108"/>
      <c r="AW272" s="108"/>
      <c r="AX272" s="2"/>
      <c r="AY272" s="2"/>
      <c r="AZ272" s="2"/>
      <c r="BA272" s="2"/>
      <c r="BB272" s="2"/>
      <c r="BC272" s="2"/>
      <c r="BD272" s="2"/>
      <c r="BE272" s="2"/>
      <c r="BF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108"/>
      <c r="AM273" s="108"/>
      <c r="AN273" s="108"/>
      <c r="AO273" s="108"/>
      <c r="AP273" s="108"/>
      <c r="AQ273" s="108"/>
      <c r="AR273" s="108"/>
      <c r="AS273" s="108"/>
      <c r="AT273" s="108"/>
      <c r="AU273" s="108"/>
      <c r="AV273" s="108"/>
      <c r="AW273" s="108"/>
      <c r="AX273" s="2"/>
      <c r="AY273" s="2"/>
      <c r="AZ273" s="2"/>
      <c r="BA273" s="2"/>
      <c r="BB273" s="2"/>
      <c r="BC273" s="2"/>
      <c r="BD273" s="2"/>
      <c r="BE273" s="2"/>
      <c r="BF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108"/>
      <c r="AM274" s="108"/>
      <c r="AN274" s="108"/>
      <c r="AO274" s="108"/>
      <c r="AP274" s="108"/>
      <c r="AQ274" s="108"/>
      <c r="AR274" s="108"/>
      <c r="AS274" s="108"/>
      <c r="AT274" s="108"/>
      <c r="AU274" s="108"/>
      <c r="AV274" s="108"/>
      <c r="AW274" s="108"/>
      <c r="AX274" s="2"/>
      <c r="AY274" s="2"/>
      <c r="AZ274" s="2"/>
      <c r="BA274" s="2"/>
      <c r="BB274" s="2"/>
      <c r="BC274" s="2"/>
      <c r="BD274" s="2"/>
      <c r="BE274" s="2"/>
      <c r="BF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108"/>
      <c r="AM275" s="108"/>
      <c r="AN275" s="108"/>
      <c r="AO275" s="108"/>
      <c r="AP275" s="108"/>
      <c r="AQ275" s="108"/>
      <c r="AR275" s="108"/>
      <c r="AS275" s="108"/>
      <c r="AT275" s="108"/>
      <c r="AU275" s="108"/>
      <c r="AV275" s="108"/>
      <c r="AW275" s="108"/>
      <c r="AX275" s="2"/>
      <c r="AY275" s="2"/>
      <c r="AZ275" s="2"/>
      <c r="BA275" s="2"/>
      <c r="BB275" s="2"/>
      <c r="BC275" s="2"/>
      <c r="BD275" s="2"/>
      <c r="BE275" s="2"/>
      <c r="BF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108"/>
      <c r="AM276" s="108"/>
      <c r="AN276" s="108"/>
      <c r="AO276" s="108"/>
      <c r="AP276" s="108"/>
      <c r="AQ276" s="108"/>
      <c r="AR276" s="108"/>
      <c r="AS276" s="108"/>
      <c r="AT276" s="108"/>
      <c r="AU276" s="108"/>
      <c r="AV276" s="108"/>
      <c r="AW276" s="108"/>
      <c r="AX276" s="2"/>
      <c r="AY276" s="2"/>
      <c r="AZ276" s="2"/>
      <c r="BA276" s="2"/>
      <c r="BB276" s="2"/>
      <c r="BC276" s="2"/>
      <c r="BD276" s="2"/>
      <c r="BE276" s="2"/>
      <c r="BF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108"/>
      <c r="AM277" s="108"/>
      <c r="AN277" s="108"/>
      <c r="AO277" s="108"/>
      <c r="AP277" s="108"/>
      <c r="AQ277" s="108"/>
      <c r="AR277" s="108"/>
      <c r="AS277" s="108"/>
      <c r="AT277" s="108"/>
      <c r="AU277" s="108"/>
      <c r="AV277" s="108"/>
      <c r="AW277" s="108"/>
      <c r="AX277" s="2"/>
      <c r="AY277" s="2"/>
      <c r="AZ277" s="2"/>
      <c r="BA277" s="2"/>
      <c r="BB277" s="2"/>
      <c r="BC277" s="2"/>
      <c r="BD277" s="2"/>
      <c r="BE277" s="2"/>
      <c r="BF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108"/>
      <c r="AM278" s="108"/>
      <c r="AN278" s="108"/>
      <c r="AO278" s="108"/>
      <c r="AP278" s="108"/>
      <c r="AQ278" s="108"/>
      <c r="AR278" s="108"/>
      <c r="AS278" s="108"/>
      <c r="AT278" s="108"/>
      <c r="AU278" s="108"/>
      <c r="AV278" s="108"/>
      <c r="AW278" s="108"/>
      <c r="AX278" s="2"/>
      <c r="AY278" s="2"/>
      <c r="AZ278" s="2"/>
      <c r="BA278" s="2"/>
      <c r="BB278" s="2"/>
      <c r="BC278" s="2"/>
      <c r="BD278" s="2"/>
      <c r="BE278" s="2"/>
      <c r="BF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108"/>
      <c r="AM279" s="108"/>
      <c r="AN279" s="108"/>
      <c r="AO279" s="108"/>
      <c r="AP279" s="108"/>
      <c r="AQ279" s="108"/>
      <c r="AR279" s="108"/>
      <c r="AS279" s="108"/>
      <c r="AT279" s="108"/>
      <c r="AU279" s="108"/>
      <c r="AV279" s="108"/>
      <c r="AW279" s="108"/>
      <c r="AX279" s="2"/>
      <c r="AY279" s="2"/>
      <c r="AZ279" s="2"/>
      <c r="BA279" s="2"/>
      <c r="BB279" s="2"/>
      <c r="BC279" s="2"/>
      <c r="BD279" s="2"/>
      <c r="BE279" s="2"/>
      <c r="BF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108"/>
      <c r="AM280" s="108"/>
      <c r="AN280" s="108"/>
      <c r="AO280" s="108"/>
      <c r="AP280" s="108"/>
      <c r="AQ280" s="108"/>
      <c r="AR280" s="108"/>
      <c r="AS280" s="108"/>
      <c r="AT280" s="108"/>
      <c r="AU280" s="108"/>
      <c r="AV280" s="108"/>
      <c r="AW280" s="108"/>
      <c r="AX280" s="2"/>
      <c r="AY280" s="2"/>
      <c r="AZ280" s="2"/>
      <c r="BA280" s="2"/>
      <c r="BB280" s="2"/>
      <c r="BC280" s="2"/>
      <c r="BD280" s="2"/>
      <c r="BE280" s="2"/>
      <c r="BF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108"/>
      <c r="AM281" s="108"/>
      <c r="AN281" s="108"/>
      <c r="AO281" s="108"/>
      <c r="AP281" s="108"/>
      <c r="AQ281" s="108"/>
      <c r="AR281" s="108"/>
      <c r="AS281" s="108"/>
      <c r="AT281" s="108"/>
      <c r="AU281" s="108"/>
      <c r="AV281" s="108"/>
      <c r="AW281" s="108"/>
      <c r="AX281" s="2"/>
      <c r="AY281" s="2"/>
      <c r="AZ281" s="2"/>
      <c r="BA281" s="2"/>
      <c r="BB281" s="2"/>
      <c r="BC281" s="2"/>
      <c r="BD281" s="2"/>
      <c r="BE281" s="2"/>
      <c r="BF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108"/>
      <c r="AM282" s="108"/>
      <c r="AN282" s="108"/>
      <c r="AO282" s="108"/>
      <c r="AP282" s="108"/>
      <c r="AQ282" s="108"/>
      <c r="AR282" s="108"/>
      <c r="AS282" s="108"/>
      <c r="AT282" s="108"/>
      <c r="AU282" s="108"/>
      <c r="AV282" s="108"/>
      <c r="AW282" s="108"/>
      <c r="AX282" s="2"/>
      <c r="AY282" s="2"/>
      <c r="AZ282" s="2"/>
      <c r="BA282" s="2"/>
      <c r="BB282" s="2"/>
      <c r="BC282" s="2"/>
      <c r="BD282" s="2"/>
      <c r="BE282" s="2"/>
      <c r="BF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108"/>
      <c r="AM283" s="108"/>
      <c r="AN283" s="108"/>
      <c r="AO283" s="108"/>
      <c r="AP283" s="108"/>
      <c r="AQ283" s="108"/>
      <c r="AR283" s="108"/>
      <c r="AS283" s="108"/>
      <c r="AT283" s="108"/>
      <c r="AU283" s="108"/>
      <c r="AV283" s="108"/>
      <c r="AW283" s="108"/>
      <c r="AX283" s="2"/>
      <c r="AY283" s="2"/>
      <c r="AZ283" s="2"/>
      <c r="BA283" s="2"/>
      <c r="BB283" s="2"/>
      <c r="BC283" s="2"/>
      <c r="BD283" s="2"/>
      <c r="BE283" s="2"/>
      <c r="BF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108"/>
      <c r="AM284" s="108"/>
      <c r="AN284" s="108"/>
      <c r="AO284" s="108"/>
      <c r="AP284" s="108"/>
      <c r="AQ284" s="108"/>
      <c r="AR284" s="108"/>
      <c r="AS284" s="108"/>
      <c r="AT284" s="108"/>
      <c r="AU284" s="108"/>
      <c r="AV284" s="108"/>
      <c r="AW284" s="108"/>
      <c r="AX284" s="2"/>
      <c r="AY284" s="2"/>
      <c r="AZ284" s="2"/>
      <c r="BA284" s="2"/>
      <c r="BB284" s="2"/>
      <c r="BC284" s="2"/>
      <c r="BD284" s="2"/>
      <c r="BE284" s="2"/>
      <c r="BF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108"/>
      <c r="AM285" s="108"/>
      <c r="AN285" s="108"/>
      <c r="AO285" s="108"/>
      <c r="AP285" s="108"/>
      <c r="AQ285" s="108"/>
      <c r="AR285" s="108"/>
      <c r="AS285" s="108"/>
      <c r="AT285" s="108"/>
      <c r="AU285" s="108"/>
      <c r="AV285" s="108"/>
      <c r="AW285" s="108"/>
      <c r="AX285" s="2"/>
      <c r="AY285" s="2"/>
      <c r="AZ285" s="2"/>
      <c r="BA285" s="2"/>
      <c r="BB285" s="2"/>
      <c r="BC285" s="2"/>
      <c r="BD285" s="2"/>
      <c r="BE285" s="2"/>
      <c r="BF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108"/>
      <c r="AM286" s="108"/>
      <c r="AN286" s="108"/>
      <c r="AO286" s="108"/>
      <c r="AP286" s="108"/>
      <c r="AQ286" s="108"/>
      <c r="AR286" s="108"/>
      <c r="AS286" s="108"/>
      <c r="AT286" s="108"/>
      <c r="AU286" s="108"/>
      <c r="AV286" s="108"/>
      <c r="AW286" s="108"/>
      <c r="AX286" s="2"/>
      <c r="AY286" s="2"/>
      <c r="AZ286" s="2"/>
      <c r="BA286" s="2"/>
      <c r="BB286" s="2"/>
      <c r="BC286" s="2"/>
      <c r="BD286" s="2"/>
      <c r="BE286" s="2"/>
      <c r="BF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108"/>
      <c r="AM287" s="108"/>
      <c r="AN287" s="108"/>
      <c r="AO287" s="108"/>
      <c r="AP287" s="108"/>
      <c r="AQ287" s="108"/>
      <c r="AR287" s="108"/>
      <c r="AS287" s="108"/>
      <c r="AT287" s="108"/>
      <c r="AU287" s="108"/>
      <c r="AV287" s="108"/>
      <c r="AW287" s="108"/>
      <c r="AX287" s="2"/>
      <c r="AY287" s="2"/>
      <c r="AZ287" s="2"/>
      <c r="BA287" s="2"/>
      <c r="BB287" s="2"/>
      <c r="BC287" s="2"/>
      <c r="BD287" s="2"/>
      <c r="BE287" s="2"/>
      <c r="BF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108"/>
      <c r="AM288" s="108"/>
      <c r="AN288" s="108"/>
      <c r="AO288" s="108"/>
      <c r="AP288" s="108"/>
      <c r="AQ288" s="108"/>
      <c r="AR288" s="108"/>
      <c r="AS288" s="108"/>
      <c r="AT288" s="108"/>
      <c r="AU288" s="108"/>
      <c r="AV288" s="108"/>
      <c r="AW288" s="108"/>
      <c r="AX288" s="2"/>
      <c r="AY288" s="2"/>
      <c r="AZ288" s="2"/>
      <c r="BA288" s="2"/>
      <c r="BB288" s="2"/>
      <c r="BC288" s="2"/>
      <c r="BD288" s="2"/>
      <c r="BE288" s="2"/>
      <c r="BF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108"/>
      <c r="AM289" s="108"/>
      <c r="AN289" s="108"/>
      <c r="AO289" s="108"/>
      <c r="AP289" s="108"/>
      <c r="AQ289" s="108"/>
      <c r="AR289" s="108"/>
      <c r="AS289" s="108"/>
      <c r="AT289" s="108"/>
      <c r="AU289" s="108"/>
      <c r="AV289" s="108"/>
      <c r="AW289" s="108"/>
      <c r="AX289" s="2"/>
      <c r="AY289" s="2"/>
      <c r="AZ289" s="2"/>
      <c r="BA289" s="2"/>
      <c r="BB289" s="2"/>
      <c r="BC289" s="2"/>
      <c r="BD289" s="2"/>
      <c r="BE289" s="2"/>
      <c r="BF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108"/>
      <c r="AM290" s="108"/>
      <c r="AN290" s="108"/>
      <c r="AO290" s="108"/>
      <c r="AP290" s="108"/>
      <c r="AQ290" s="108"/>
      <c r="AR290" s="108"/>
      <c r="AS290" s="108"/>
      <c r="AT290" s="108"/>
      <c r="AU290" s="108"/>
      <c r="AV290" s="108"/>
      <c r="AW290" s="108"/>
      <c r="AX290" s="2"/>
      <c r="AY290" s="2"/>
      <c r="AZ290" s="2"/>
      <c r="BA290" s="2"/>
      <c r="BB290" s="2"/>
      <c r="BC290" s="2"/>
      <c r="BD290" s="2"/>
      <c r="BE290" s="2"/>
      <c r="BF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108"/>
      <c r="AM291" s="108"/>
      <c r="AN291" s="108"/>
      <c r="AO291" s="108"/>
      <c r="AP291" s="108"/>
      <c r="AQ291" s="108"/>
      <c r="AR291" s="108"/>
      <c r="AS291" s="108"/>
      <c r="AT291" s="108"/>
      <c r="AU291" s="108"/>
      <c r="AV291" s="108"/>
      <c r="AW291" s="108"/>
      <c r="AX291" s="2"/>
      <c r="AY291" s="2"/>
      <c r="AZ291" s="2"/>
      <c r="BA291" s="2"/>
      <c r="BB291" s="2"/>
      <c r="BC291" s="2"/>
      <c r="BD291" s="2"/>
      <c r="BE291" s="2"/>
      <c r="BF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108"/>
      <c r="AM292" s="108"/>
      <c r="AN292" s="108"/>
      <c r="AO292" s="108"/>
      <c r="AP292" s="108"/>
      <c r="AQ292" s="108"/>
      <c r="AR292" s="108"/>
      <c r="AS292" s="108"/>
      <c r="AT292" s="108"/>
      <c r="AU292" s="108"/>
      <c r="AV292" s="108"/>
      <c r="AW292" s="108"/>
      <c r="AX292" s="2"/>
      <c r="AY292" s="2"/>
      <c r="AZ292" s="2"/>
      <c r="BA292" s="2"/>
      <c r="BB292" s="2"/>
      <c r="BC292" s="2"/>
      <c r="BD292" s="2"/>
      <c r="BE292" s="2"/>
      <c r="BF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108"/>
      <c r="AM293" s="108"/>
      <c r="AN293" s="108"/>
      <c r="AO293" s="108"/>
      <c r="AP293" s="108"/>
      <c r="AQ293" s="108"/>
      <c r="AR293" s="108"/>
      <c r="AS293" s="108"/>
      <c r="AT293" s="108"/>
      <c r="AU293" s="108"/>
      <c r="AV293" s="108"/>
      <c r="AW293" s="108"/>
      <c r="AX293" s="2"/>
      <c r="AY293" s="2"/>
      <c r="AZ293" s="2"/>
      <c r="BA293" s="2"/>
      <c r="BB293" s="2"/>
      <c r="BC293" s="2"/>
      <c r="BD293" s="2"/>
      <c r="BE293" s="2"/>
      <c r="BF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108"/>
      <c r="AM294" s="108"/>
      <c r="AN294" s="108"/>
      <c r="AO294" s="108"/>
      <c r="AP294" s="108"/>
      <c r="AQ294" s="108"/>
      <c r="AR294" s="108"/>
      <c r="AS294" s="108"/>
      <c r="AT294" s="108"/>
      <c r="AU294" s="108"/>
      <c r="AV294" s="108"/>
      <c r="AW294" s="108"/>
      <c r="AX294" s="2"/>
      <c r="AY294" s="2"/>
      <c r="AZ294" s="2"/>
      <c r="BA294" s="2"/>
      <c r="BB294" s="2"/>
      <c r="BC294" s="2"/>
      <c r="BD294" s="2"/>
      <c r="BE294" s="2"/>
      <c r="BF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108"/>
      <c r="AM295" s="108"/>
      <c r="AN295" s="108"/>
      <c r="AO295" s="108"/>
      <c r="AP295" s="108"/>
      <c r="AQ295" s="108"/>
      <c r="AR295" s="108"/>
      <c r="AS295" s="108"/>
      <c r="AT295" s="108"/>
      <c r="AU295" s="108"/>
      <c r="AV295" s="108"/>
      <c r="AW295" s="108"/>
      <c r="AX295" s="2"/>
      <c r="AY295" s="2"/>
      <c r="AZ295" s="2"/>
      <c r="BA295" s="2"/>
      <c r="BB295" s="2"/>
      <c r="BC295" s="2"/>
      <c r="BD295" s="2"/>
      <c r="BE295" s="2"/>
      <c r="BF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108"/>
      <c r="AM296" s="108"/>
      <c r="AN296" s="108"/>
      <c r="AO296" s="108"/>
      <c r="AP296" s="108"/>
      <c r="AQ296" s="108"/>
      <c r="AR296" s="108"/>
      <c r="AS296" s="108"/>
      <c r="AT296" s="108"/>
      <c r="AU296" s="108"/>
      <c r="AV296" s="108"/>
      <c r="AW296" s="108"/>
      <c r="AX296" s="2"/>
      <c r="AY296" s="2"/>
      <c r="AZ296" s="2"/>
      <c r="BA296" s="2"/>
      <c r="BB296" s="2"/>
      <c r="BC296" s="2"/>
      <c r="BD296" s="2"/>
      <c r="BE296" s="2"/>
      <c r="BF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108"/>
      <c r="AM297" s="108"/>
      <c r="AN297" s="108"/>
      <c r="AO297" s="108"/>
      <c r="AP297" s="108"/>
      <c r="AQ297" s="108"/>
      <c r="AR297" s="108"/>
      <c r="AS297" s="108"/>
      <c r="AT297" s="108"/>
      <c r="AU297" s="108"/>
      <c r="AV297" s="108"/>
      <c r="AW297" s="108"/>
      <c r="AX297" s="2"/>
      <c r="AY297" s="2"/>
      <c r="AZ297" s="2"/>
      <c r="BA297" s="2"/>
      <c r="BB297" s="2"/>
      <c r="BC297" s="2"/>
      <c r="BD297" s="2"/>
      <c r="BE297" s="2"/>
      <c r="BF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108"/>
      <c r="AM298" s="108"/>
      <c r="AN298" s="108"/>
      <c r="AO298" s="108"/>
      <c r="AP298" s="108"/>
      <c r="AQ298" s="108"/>
      <c r="AR298" s="108"/>
      <c r="AS298" s="108"/>
      <c r="AT298" s="108"/>
      <c r="AU298" s="108"/>
      <c r="AV298" s="108"/>
      <c r="AW298" s="108"/>
      <c r="AX298" s="2"/>
      <c r="AY298" s="2"/>
      <c r="AZ298" s="2"/>
      <c r="BA298" s="2"/>
      <c r="BB298" s="2"/>
      <c r="BC298" s="2"/>
      <c r="BD298" s="2"/>
      <c r="BE298" s="2"/>
      <c r="BF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108"/>
      <c r="AM299" s="108"/>
      <c r="AN299" s="108"/>
      <c r="AO299" s="108"/>
      <c r="AP299" s="108"/>
      <c r="AQ299" s="108"/>
      <c r="AR299" s="108"/>
      <c r="AS299" s="108"/>
      <c r="AT299" s="108"/>
      <c r="AU299" s="108"/>
      <c r="AV299" s="108"/>
      <c r="AW299" s="108"/>
      <c r="AX299" s="2"/>
      <c r="AY299" s="2"/>
      <c r="AZ299" s="2"/>
      <c r="BA299" s="2"/>
      <c r="BB299" s="2"/>
      <c r="BC299" s="2"/>
      <c r="BD299" s="2"/>
      <c r="BE299" s="2"/>
      <c r="BF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108"/>
      <c r="AM300" s="108"/>
      <c r="AN300" s="108"/>
      <c r="AO300" s="108"/>
      <c r="AP300" s="108"/>
      <c r="AQ300" s="108"/>
      <c r="AR300" s="108"/>
      <c r="AS300" s="108"/>
      <c r="AT300" s="108"/>
      <c r="AU300" s="108"/>
      <c r="AV300" s="108"/>
      <c r="AW300" s="108"/>
      <c r="AX300" s="2"/>
      <c r="AY300" s="2"/>
      <c r="AZ300" s="2"/>
      <c r="BA300" s="2"/>
      <c r="BB300" s="2"/>
      <c r="BC300" s="2"/>
      <c r="BD300" s="2"/>
      <c r="BE300" s="2"/>
      <c r="BF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108"/>
      <c r="AM301" s="108"/>
      <c r="AN301" s="108"/>
      <c r="AO301" s="108"/>
      <c r="AP301" s="108"/>
      <c r="AQ301" s="108"/>
      <c r="AR301" s="108"/>
      <c r="AS301" s="108"/>
      <c r="AT301" s="108"/>
      <c r="AU301" s="108"/>
      <c r="AV301" s="108"/>
      <c r="AW301" s="108"/>
      <c r="AX301" s="2"/>
      <c r="AY301" s="2"/>
      <c r="AZ301" s="2"/>
      <c r="BA301" s="2"/>
      <c r="BB301" s="2"/>
      <c r="BC301" s="2"/>
      <c r="BD301" s="2"/>
      <c r="BE301" s="2"/>
      <c r="BF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108"/>
      <c r="AM302" s="108"/>
      <c r="AN302" s="108"/>
      <c r="AO302" s="108"/>
      <c r="AP302" s="108"/>
      <c r="AQ302" s="108"/>
      <c r="AR302" s="108"/>
      <c r="AS302" s="108"/>
      <c r="AT302" s="108"/>
      <c r="AU302" s="108"/>
      <c r="AV302" s="108"/>
      <c r="AW302" s="108"/>
      <c r="AX302" s="2"/>
      <c r="AY302" s="2"/>
      <c r="AZ302" s="2"/>
      <c r="BA302" s="2"/>
      <c r="BB302" s="2"/>
      <c r="BC302" s="2"/>
      <c r="BD302" s="2"/>
      <c r="BE302" s="2"/>
      <c r="BF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108"/>
      <c r="AM303" s="108"/>
      <c r="AN303" s="108"/>
      <c r="AO303" s="108"/>
      <c r="AP303" s="108"/>
      <c r="AQ303" s="108"/>
      <c r="AR303" s="108"/>
      <c r="AS303" s="108"/>
      <c r="AT303" s="108"/>
      <c r="AU303" s="108"/>
      <c r="AV303" s="108"/>
      <c r="AW303" s="108"/>
      <c r="AX303" s="2"/>
      <c r="AY303" s="2"/>
      <c r="AZ303" s="2"/>
      <c r="BA303" s="2"/>
      <c r="BB303" s="2"/>
      <c r="BC303" s="2"/>
      <c r="BD303" s="2"/>
      <c r="BE303" s="2"/>
      <c r="BF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108"/>
      <c r="AM304" s="108"/>
      <c r="AN304" s="108"/>
      <c r="AO304" s="108"/>
      <c r="AP304" s="108"/>
      <c r="AQ304" s="108"/>
      <c r="AR304" s="108"/>
      <c r="AS304" s="108"/>
      <c r="AT304" s="108"/>
      <c r="AU304" s="108"/>
      <c r="AV304" s="108"/>
      <c r="AW304" s="108"/>
      <c r="AX304" s="2"/>
      <c r="AY304" s="2"/>
      <c r="AZ304" s="2"/>
      <c r="BA304" s="2"/>
      <c r="BB304" s="2"/>
      <c r="BC304" s="2"/>
      <c r="BD304" s="2"/>
      <c r="BE304" s="2"/>
      <c r="BF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108"/>
      <c r="AM305" s="108"/>
      <c r="AN305" s="108"/>
      <c r="AO305" s="108"/>
      <c r="AP305" s="108"/>
      <c r="AQ305" s="108"/>
      <c r="AR305" s="108"/>
      <c r="AS305" s="108"/>
      <c r="AT305" s="108"/>
      <c r="AU305" s="108"/>
      <c r="AV305" s="108"/>
      <c r="AW305" s="108"/>
      <c r="AX305" s="2"/>
      <c r="AY305" s="2"/>
      <c r="AZ305" s="2"/>
      <c r="BA305" s="2"/>
      <c r="BB305" s="2"/>
      <c r="BC305" s="2"/>
      <c r="BD305" s="2"/>
      <c r="BE305" s="2"/>
      <c r="BF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108"/>
      <c r="AM306" s="108"/>
      <c r="AN306" s="108"/>
      <c r="AO306" s="108"/>
      <c r="AP306" s="108"/>
      <c r="AQ306" s="108"/>
      <c r="AR306" s="108"/>
      <c r="AS306" s="108"/>
      <c r="AT306" s="108"/>
      <c r="AU306" s="108"/>
      <c r="AV306" s="108"/>
      <c r="AW306" s="108"/>
      <c r="AX306" s="2"/>
      <c r="AY306" s="2"/>
      <c r="AZ306" s="2"/>
      <c r="BA306" s="2"/>
      <c r="BB306" s="2"/>
      <c r="BC306" s="2"/>
      <c r="BD306" s="2"/>
      <c r="BE306" s="2"/>
      <c r="BF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108"/>
      <c r="AM307" s="108"/>
      <c r="AN307" s="108"/>
      <c r="AO307" s="108"/>
      <c r="AP307" s="108"/>
      <c r="AQ307" s="108"/>
      <c r="AR307" s="108"/>
      <c r="AS307" s="108"/>
      <c r="AT307" s="108"/>
      <c r="AU307" s="108"/>
      <c r="AV307" s="108"/>
      <c r="AW307" s="108"/>
      <c r="AX307" s="2"/>
      <c r="AY307" s="2"/>
      <c r="AZ307" s="2"/>
      <c r="BA307" s="2"/>
      <c r="BB307" s="2"/>
      <c r="BC307" s="2"/>
      <c r="BD307" s="2"/>
      <c r="BE307" s="2"/>
      <c r="BF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108"/>
      <c r="AM308" s="108"/>
      <c r="AN308" s="108"/>
      <c r="AO308" s="108"/>
      <c r="AP308" s="108"/>
      <c r="AQ308" s="108"/>
      <c r="AR308" s="108"/>
      <c r="AS308" s="108"/>
      <c r="AT308" s="108"/>
      <c r="AU308" s="108"/>
      <c r="AV308" s="108"/>
      <c r="AW308" s="108"/>
      <c r="AX308" s="2"/>
      <c r="AY308" s="2"/>
      <c r="AZ308" s="2"/>
      <c r="BA308" s="2"/>
      <c r="BB308" s="2"/>
      <c r="BC308" s="2"/>
      <c r="BD308" s="2"/>
      <c r="BE308" s="2"/>
      <c r="BF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108"/>
      <c r="AM309" s="108"/>
      <c r="AN309" s="108"/>
      <c r="AO309" s="108"/>
      <c r="AP309" s="108"/>
      <c r="AQ309" s="108"/>
      <c r="AR309" s="108"/>
      <c r="AS309" s="108"/>
      <c r="AT309" s="108"/>
      <c r="AU309" s="108"/>
      <c r="AV309" s="108"/>
      <c r="AW309" s="108"/>
      <c r="AX309" s="2"/>
      <c r="AY309" s="2"/>
      <c r="AZ309" s="2"/>
      <c r="BA309" s="2"/>
      <c r="BB309" s="2"/>
      <c r="BC309" s="2"/>
      <c r="BD309" s="2"/>
      <c r="BE309" s="2"/>
      <c r="BF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108"/>
      <c r="AM310" s="108"/>
      <c r="AN310" s="108"/>
      <c r="AO310" s="108"/>
      <c r="AP310" s="108"/>
      <c r="AQ310" s="108"/>
      <c r="AR310" s="108"/>
      <c r="AS310" s="108"/>
      <c r="AT310" s="108"/>
      <c r="AU310" s="108"/>
      <c r="AV310" s="108"/>
      <c r="AW310" s="108"/>
      <c r="AX310" s="2"/>
      <c r="AY310" s="2"/>
      <c r="AZ310" s="2"/>
      <c r="BA310" s="2"/>
      <c r="BB310" s="2"/>
      <c r="BC310" s="2"/>
      <c r="BD310" s="2"/>
      <c r="BE310" s="2"/>
      <c r="BF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108"/>
      <c r="AM311" s="108"/>
      <c r="AN311" s="108"/>
      <c r="AO311" s="108"/>
      <c r="AP311" s="108"/>
      <c r="AQ311" s="108"/>
      <c r="AR311" s="108"/>
      <c r="AS311" s="108"/>
      <c r="AT311" s="108"/>
      <c r="AU311" s="108"/>
      <c r="AV311" s="108"/>
      <c r="AW311" s="108"/>
      <c r="AX311" s="2"/>
      <c r="AY311" s="2"/>
      <c r="AZ311" s="2"/>
      <c r="BA311" s="2"/>
      <c r="BB311" s="2"/>
      <c r="BC311" s="2"/>
      <c r="BD311" s="2"/>
      <c r="BE311" s="2"/>
      <c r="BF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108"/>
      <c r="AM312" s="108"/>
      <c r="AN312" s="108"/>
      <c r="AO312" s="108"/>
      <c r="AP312" s="108"/>
      <c r="AQ312" s="108"/>
      <c r="AR312" s="108"/>
      <c r="AS312" s="108"/>
      <c r="AT312" s="108"/>
      <c r="AU312" s="108"/>
      <c r="AV312" s="108"/>
      <c r="AW312" s="108"/>
      <c r="AX312" s="2"/>
      <c r="AY312" s="2"/>
      <c r="AZ312" s="2"/>
      <c r="BA312" s="2"/>
      <c r="BB312" s="2"/>
      <c r="BC312" s="2"/>
      <c r="BD312" s="2"/>
      <c r="BE312" s="2"/>
      <c r="BF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108"/>
      <c r="AM313" s="108"/>
      <c r="AN313" s="108"/>
      <c r="AO313" s="108"/>
      <c r="AP313" s="108"/>
      <c r="AQ313" s="108"/>
      <c r="AR313" s="108"/>
      <c r="AS313" s="108"/>
      <c r="AT313" s="108"/>
      <c r="AU313" s="108"/>
      <c r="AV313" s="108"/>
      <c r="AW313" s="108"/>
      <c r="AX313" s="2"/>
      <c r="AY313" s="2"/>
      <c r="AZ313" s="2"/>
      <c r="BA313" s="2"/>
      <c r="BB313" s="2"/>
      <c r="BC313" s="2"/>
      <c r="BD313" s="2"/>
      <c r="BE313" s="2"/>
      <c r="BF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108"/>
      <c r="AM314" s="108"/>
      <c r="AN314" s="108"/>
      <c r="AO314" s="108"/>
      <c r="AP314" s="108"/>
      <c r="AQ314" s="108"/>
      <c r="AR314" s="108"/>
      <c r="AS314" s="108"/>
      <c r="AT314" s="108"/>
      <c r="AU314" s="108"/>
      <c r="AV314" s="108"/>
      <c r="AW314" s="108"/>
      <c r="AX314" s="2"/>
      <c r="AY314" s="2"/>
      <c r="AZ314" s="2"/>
      <c r="BA314" s="2"/>
      <c r="BB314" s="2"/>
      <c r="BC314" s="2"/>
      <c r="BD314" s="2"/>
      <c r="BE314" s="2"/>
      <c r="BF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108"/>
      <c r="AM315" s="108"/>
      <c r="AN315" s="108"/>
      <c r="AO315" s="108"/>
      <c r="AP315" s="108"/>
      <c r="AQ315" s="108"/>
      <c r="AR315" s="108"/>
      <c r="AS315" s="108"/>
      <c r="AT315" s="108"/>
      <c r="AU315" s="108"/>
      <c r="AV315" s="108"/>
      <c r="AW315" s="108"/>
      <c r="AX315" s="2"/>
      <c r="AY315" s="2"/>
      <c r="AZ315" s="2"/>
      <c r="BA315" s="2"/>
      <c r="BB315" s="2"/>
      <c r="BC315" s="2"/>
      <c r="BD315" s="2"/>
      <c r="BE315" s="2"/>
      <c r="BF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108"/>
      <c r="AM316" s="108"/>
      <c r="AN316" s="108"/>
      <c r="AO316" s="108"/>
      <c r="AP316" s="108"/>
      <c r="AQ316" s="108"/>
      <c r="AR316" s="108"/>
      <c r="AS316" s="108"/>
      <c r="AT316" s="108"/>
      <c r="AU316" s="108"/>
      <c r="AV316" s="108"/>
      <c r="AW316" s="108"/>
      <c r="AX316" s="2"/>
      <c r="AY316" s="2"/>
      <c r="AZ316" s="2"/>
      <c r="BA316" s="2"/>
      <c r="BB316" s="2"/>
      <c r="BC316" s="2"/>
      <c r="BD316" s="2"/>
      <c r="BE316" s="2"/>
      <c r="BF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108"/>
      <c r="AM317" s="108"/>
      <c r="AN317" s="108"/>
      <c r="AO317" s="108"/>
      <c r="AP317" s="108"/>
      <c r="AQ317" s="108"/>
      <c r="AR317" s="108"/>
      <c r="AS317" s="108"/>
      <c r="AT317" s="108"/>
      <c r="AU317" s="108"/>
      <c r="AV317" s="108"/>
      <c r="AW317" s="108"/>
      <c r="AX317" s="2"/>
      <c r="AY317" s="2"/>
      <c r="AZ317" s="2"/>
      <c r="BA317" s="2"/>
      <c r="BB317" s="2"/>
      <c r="BC317" s="2"/>
      <c r="BD317" s="2"/>
      <c r="BE317" s="2"/>
      <c r="BF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108"/>
      <c r="AM318" s="108"/>
      <c r="AN318" s="108"/>
      <c r="AO318" s="108"/>
      <c r="AP318" s="108"/>
      <c r="AQ318" s="108"/>
      <c r="AR318" s="108"/>
      <c r="AS318" s="108"/>
      <c r="AT318" s="108"/>
      <c r="AU318" s="108"/>
      <c r="AV318" s="108"/>
      <c r="AW318" s="108"/>
      <c r="AX318" s="2"/>
      <c r="AY318" s="2"/>
      <c r="AZ318" s="2"/>
      <c r="BA318" s="2"/>
      <c r="BB318" s="2"/>
      <c r="BC318" s="2"/>
      <c r="BD318" s="2"/>
      <c r="BE318" s="2"/>
      <c r="BF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108"/>
      <c r="AM319" s="108"/>
      <c r="AN319" s="108"/>
      <c r="AO319" s="108"/>
      <c r="AP319" s="108"/>
      <c r="AQ319" s="108"/>
      <c r="AR319" s="108"/>
      <c r="AS319" s="108"/>
      <c r="AT319" s="108"/>
      <c r="AU319" s="108"/>
      <c r="AV319" s="108"/>
      <c r="AW319" s="108"/>
      <c r="AX319" s="2"/>
      <c r="AY319" s="2"/>
      <c r="AZ319" s="2"/>
      <c r="BA319" s="2"/>
      <c r="BB319" s="2"/>
      <c r="BC319" s="2"/>
      <c r="BD319" s="2"/>
      <c r="BE319" s="2"/>
      <c r="BF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108"/>
      <c r="AM320" s="108"/>
      <c r="AN320" s="108"/>
      <c r="AO320" s="108"/>
      <c r="AP320" s="108"/>
      <c r="AQ320" s="108"/>
      <c r="AR320" s="108"/>
      <c r="AS320" s="108"/>
      <c r="AT320" s="108"/>
      <c r="AU320" s="108"/>
      <c r="AV320" s="108"/>
      <c r="AW320" s="108"/>
      <c r="AX320" s="2"/>
      <c r="AY320" s="2"/>
      <c r="AZ320" s="2"/>
      <c r="BA320" s="2"/>
      <c r="BB320" s="2"/>
      <c r="BC320" s="2"/>
      <c r="BD320" s="2"/>
      <c r="BE320" s="2"/>
      <c r="BF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108"/>
      <c r="AM321" s="108"/>
      <c r="AN321" s="108"/>
      <c r="AO321" s="108"/>
      <c r="AP321" s="108"/>
      <c r="AQ321" s="108"/>
      <c r="AR321" s="108"/>
      <c r="AS321" s="108"/>
      <c r="AT321" s="108"/>
      <c r="AU321" s="108"/>
      <c r="AV321" s="108"/>
      <c r="AW321" s="108"/>
      <c r="AX321" s="2"/>
      <c r="AY321" s="2"/>
      <c r="AZ321" s="2"/>
      <c r="BA321" s="2"/>
      <c r="BB321" s="2"/>
      <c r="BC321" s="2"/>
      <c r="BD321" s="2"/>
      <c r="BE321" s="2"/>
      <c r="BF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108"/>
      <c r="AM322" s="108"/>
      <c r="AN322" s="108"/>
      <c r="AO322" s="108"/>
      <c r="AP322" s="108"/>
      <c r="AQ322" s="108"/>
      <c r="AR322" s="108"/>
      <c r="AS322" s="108"/>
      <c r="AT322" s="108"/>
      <c r="AU322" s="108"/>
      <c r="AV322" s="108"/>
      <c r="AW322" s="108"/>
      <c r="AX322" s="2"/>
      <c r="AY322" s="2"/>
      <c r="AZ322" s="2"/>
      <c r="BA322" s="2"/>
      <c r="BB322" s="2"/>
      <c r="BC322" s="2"/>
      <c r="BD322" s="2"/>
      <c r="BE322" s="2"/>
      <c r="BF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108"/>
      <c r="AM323" s="108"/>
      <c r="AN323" s="108"/>
      <c r="AO323" s="108"/>
      <c r="AP323" s="108"/>
      <c r="AQ323" s="108"/>
      <c r="AR323" s="108"/>
      <c r="AS323" s="108"/>
      <c r="AT323" s="108"/>
      <c r="AU323" s="108"/>
      <c r="AV323" s="108"/>
      <c r="AW323" s="108"/>
      <c r="AX323" s="2"/>
      <c r="AY323" s="2"/>
      <c r="AZ323" s="2"/>
      <c r="BA323" s="2"/>
      <c r="BB323" s="2"/>
      <c r="BC323" s="2"/>
      <c r="BD323" s="2"/>
      <c r="BE323" s="2"/>
      <c r="BF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108"/>
      <c r="AM324" s="108"/>
      <c r="AN324" s="108"/>
      <c r="AO324" s="108"/>
      <c r="AP324" s="108"/>
      <c r="AQ324" s="108"/>
      <c r="AR324" s="108"/>
      <c r="AS324" s="108"/>
      <c r="AT324" s="108"/>
      <c r="AU324" s="108"/>
      <c r="AV324" s="108"/>
      <c r="AW324" s="108"/>
      <c r="AX324" s="2"/>
      <c r="AY324" s="2"/>
      <c r="AZ324" s="2"/>
      <c r="BA324" s="2"/>
      <c r="BB324" s="2"/>
      <c r="BC324" s="2"/>
      <c r="BD324" s="2"/>
      <c r="BE324" s="2"/>
      <c r="BF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108"/>
      <c r="AM325" s="108"/>
      <c r="AN325" s="108"/>
      <c r="AO325" s="108"/>
      <c r="AP325" s="108"/>
      <c r="AQ325" s="108"/>
      <c r="AR325" s="108"/>
      <c r="AS325" s="108"/>
      <c r="AT325" s="108"/>
      <c r="AU325" s="108"/>
      <c r="AV325" s="108"/>
      <c r="AW325" s="108"/>
      <c r="AX325" s="2"/>
      <c r="AY325" s="2"/>
      <c r="AZ325" s="2"/>
      <c r="BA325" s="2"/>
      <c r="BB325" s="2"/>
      <c r="BC325" s="2"/>
      <c r="BD325" s="2"/>
      <c r="BE325" s="2"/>
      <c r="BF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108"/>
      <c r="AM326" s="108"/>
      <c r="AN326" s="108"/>
      <c r="AO326" s="108"/>
      <c r="AP326" s="108"/>
      <c r="AQ326" s="108"/>
      <c r="AR326" s="108"/>
      <c r="AS326" s="108"/>
      <c r="AT326" s="108"/>
      <c r="AU326" s="108"/>
      <c r="AV326" s="108"/>
      <c r="AW326" s="108"/>
      <c r="AX326" s="2"/>
      <c r="AY326" s="2"/>
      <c r="AZ326" s="2"/>
      <c r="BA326" s="2"/>
      <c r="BB326" s="2"/>
      <c r="BC326" s="2"/>
      <c r="BD326" s="2"/>
      <c r="BE326" s="2"/>
      <c r="BF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108"/>
      <c r="AM327" s="108"/>
      <c r="AN327" s="108"/>
      <c r="AO327" s="108"/>
      <c r="AP327" s="108"/>
      <c r="AQ327" s="108"/>
      <c r="AR327" s="108"/>
      <c r="AS327" s="108"/>
      <c r="AT327" s="108"/>
      <c r="AU327" s="108"/>
      <c r="AV327" s="108"/>
      <c r="AW327" s="108"/>
      <c r="AX327" s="2"/>
      <c r="AY327" s="2"/>
      <c r="AZ327" s="2"/>
      <c r="BA327" s="2"/>
      <c r="BB327" s="2"/>
      <c r="BC327" s="2"/>
      <c r="BD327" s="2"/>
      <c r="BE327" s="2"/>
      <c r="BF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108"/>
      <c r="AM328" s="108"/>
      <c r="AN328" s="108"/>
      <c r="AO328" s="108"/>
      <c r="AP328" s="108"/>
      <c r="AQ328" s="108"/>
      <c r="AR328" s="108"/>
      <c r="AS328" s="108"/>
      <c r="AT328" s="108"/>
      <c r="AU328" s="108"/>
      <c r="AV328" s="108"/>
      <c r="AW328" s="108"/>
      <c r="AX328" s="2"/>
      <c r="AY328" s="2"/>
      <c r="AZ328" s="2"/>
      <c r="BA328" s="2"/>
      <c r="BB328" s="2"/>
      <c r="BC328" s="2"/>
      <c r="BD328" s="2"/>
      <c r="BE328" s="2"/>
      <c r="BF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108"/>
      <c r="AM329" s="108"/>
      <c r="AN329" s="108"/>
      <c r="AO329" s="108"/>
      <c r="AP329" s="108"/>
      <c r="AQ329" s="108"/>
      <c r="AR329" s="108"/>
      <c r="AS329" s="108"/>
      <c r="AT329" s="108"/>
      <c r="AU329" s="108"/>
      <c r="AV329" s="108"/>
      <c r="AW329" s="108"/>
      <c r="AX329" s="2"/>
      <c r="AY329" s="2"/>
      <c r="AZ329" s="2"/>
      <c r="BA329" s="2"/>
      <c r="BB329" s="2"/>
      <c r="BC329" s="2"/>
      <c r="BD329" s="2"/>
      <c r="BE329" s="2"/>
      <c r="BF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108"/>
      <c r="AM330" s="108"/>
      <c r="AN330" s="108"/>
      <c r="AO330" s="108"/>
      <c r="AP330" s="108"/>
      <c r="AQ330" s="108"/>
      <c r="AR330" s="108"/>
      <c r="AS330" s="108"/>
      <c r="AT330" s="108"/>
      <c r="AU330" s="108"/>
      <c r="AV330" s="108"/>
      <c r="AW330" s="108"/>
      <c r="AX330" s="2"/>
      <c r="AY330" s="2"/>
      <c r="AZ330" s="2"/>
      <c r="BA330" s="2"/>
      <c r="BB330" s="2"/>
      <c r="BC330" s="2"/>
      <c r="BD330" s="2"/>
      <c r="BE330" s="2"/>
      <c r="BF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108"/>
      <c r="AM331" s="108"/>
      <c r="AN331" s="108"/>
      <c r="AO331" s="108"/>
      <c r="AP331" s="108"/>
      <c r="AQ331" s="108"/>
      <c r="AR331" s="108"/>
      <c r="AS331" s="108"/>
      <c r="AT331" s="108"/>
      <c r="AU331" s="108"/>
      <c r="AV331" s="108"/>
      <c r="AW331" s="108"/>
      <c r="AX331" s="2"/>
      <c r="AY331" s="2"/>
      <c r="AZ331" s="2"/>
      <c r="BA331" s="2"/>
      <c r="BB331" s="2"/>
      <c r="BC331" s="2"/>
      <c r="BD331" s="2"/>
      <c r="BE331" s="2"/>
      <c r="BF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108"/>
      <c r="AM332" s="108"/>
      <c r="AN332" s="108"/>
      <c r="AO332" s="108"/>
      <c r="AP332" s="108"/>
      <c r="AQ332" s="108"/>
      <c r="AR332" s="108"/>
      <c r="AS332" s="108"/>
      <c r="AT332" s="108"/>
      <c r="AU332" s="108"/>
      <c r="AV332" s="108"/>
      <c r="AW332" s="108"/>
      <c r="AX332" s="2"/>
      <c r="AY332" s="2"/>
      <c r="AZ332" s="2"/>
      <c r="BA332" s="2"/>
      <c r="BB332" s="2"/>
      <c r="BC332" s="2"/>
      <c r="BD332" s="2"/>
      <c r="BE332" s="2"/>
      <c r="BF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108"/>
      <c r="AM333" s="108"/>
      <c r="AN333" s="108"/>
      <c r="AO333" s="108"/>
      <c r="AP333" s="108"/>
      <c r="AQ333" s="108"/>
      <c r="AR333" s="108"/>
      <c r="AS333" s="108"/>
      <c r="AT333" s="108"/>
      <c r="AU333" s="108"/>
      <c r="AV333" s="108"/>
      <c r="AW333" s="108"/>
      <c r="AX333" s="2"/>
      <c r="AY333" s="2"/>
      <c r="AZ333" s="2"/>
      <c r="BA333" s="2"/>
      <c r="BB333" s="2"/>
      <c r="BC333" s="2"/>
      <c r="BD333" s="2"/>
      <c r="BE333" s="2"/>
      <c r="BF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108"/>
      <c r="AM334" s="108"/>
      <c r="AN334" s="108"/>
      <c r="AO334" s="108"/>
      <c r="AP334" s="108"/>
      <c r="AQ334" s="108"/>
      <c r="AR334" s="108"/>
      <c r="AS334" s="108"/>
      <c r="AT334" s="108"/>
      <c r="AU334" s="108"/>
      <c r="AV334" s="108"/>
      <c r="AW334" s="108"/>
      <c r="AX334" s="2"/>
      <c r="AY334" s="2"/>
      <c r="AZ334" s="2"/>
      <c r="BA334" s="2"/>
      <c r="BB334" s="2"/>
      <c r="BC334" s="2"/>
      <c r="BD334" s="2"/>
      <c r="BE334" s="2"/>
      <c r="BF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108"/>
      <c r="AM335" s="108"/>
      <c r="AN335" s="108"/>
      <c r="AO335" s="108"/>
      <c r="AP335" s="108"/>
      <c r="AQ335" s="108"/>
      <c r="AR335" s="108"/>
      <c r="AS335" s="108"/>
      <c r="AT335" s="108"/>
      <c r="AU335" s="108"/>
      <c r="AV335" s="108"/>
      <c r="AW335" s="108"/>
      <c r="AX335" s="2"/>
      <c r="AY335" s="2"/>
      <c r="AZ335" s="2"/>
      <c r="BA335" s="2"/>
      <c r="BB335" s="2"/>
      <c r="BC335" s="2"/>
      <c r="BD335" s="2"/>
      <c r="BE335" s="2"/>
      <c r="BF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108"/>
      <c r="AM336" s="108"/>
      <c r="AN336" s="108"/>
      <c r="AO336" s="108"/>
      <c r="AP336" s="108"/>
      <c r="AQ336" s="108"/>
      <c r="AR336" s="108"/>
      <c r="AS336" s="108"/>
      <c r="AT336" s="108"/>
      <c r="AU336" s="108"/>
      <c r="AV336" s="108"/>
      <c r="AW336" s="108"/>
      <c r="AX336" s="2"/>
      <c r="AY336" s="2"/>
      <c r="AZ336" s="2"/>
      <c r="BA336" s="2"/>
      <c r="BB336" s="2"/>
      <c r="BC336" s="2"/>
      <c r="BD336" s="2"/>
      <c r="BE336" s="2"/>
      <c r="BF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108"/>
      <c r="AM337" s="108"/>
      <c r="AN337" s="108"/>
      <c r="AO337" s="108"/>
      <c r="AP337" s="108"/>
      <c r="AQ337" s="108"/>
      <c r="AR337" s="108"/>
      <c r="AS337" s="108"/>
      <c r="AT337" s="108"/>
      <c r="AU337" s="108"/>
      <c r="AV337" s="108"/>
      <c r="AW337" s="108"/>
      <c r="AX337" s="2"/>
      <c r="AY337" s="2"/>
      <c r="AZ337" s="2"/>
      <c r="BA337" s="2"/>
      <c r="BB337" s="2"/>
      <c r="BC337" s="2"/>
      <c r="BD337" s="2"/>
      <c r="BE337" s="2"/>
      <c r="BF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108"/>
      <c r="AM338" s="108"/>
      <c r="AN338" s="108"/>
      <c r="AO338" s="108"/>
      <c r="AP338" s="108"/>
      <c r="AQ338" s="108"/>
      <c r="AR338" s="108"/>
      <c r="AS338" s="108"/>
      <c r="AT338" s="108"/>
      <c r="AU338" s="108"/>
      <c r="AV338" s="108"/>
      <c r="AW338" s="108"/>
      <c r="AX338" s="2"/>
      <c r="AY338" s="2"/>
      <c r="AZ338" s="2"/>
      <c r="BA338" s="2"/>
      <c r="BB338" s="2"/>
      <c r="BC338" s="2"/>
      <c r="BD338" s="2"/>
      <c r="BE338" s="2"/>
      <c r="BF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108"/>
      <c r="AM339" s="108"/>
      <c r="AN339" s="108"/>
      <c r="AO339" s="108"/>
      <c r="AP339" s="108"/>
      <c r="AQ339" s="108"/>
      <c r="AR339" s="108"/>
      <c r="AS339" s="108"/>
      <c r="AT339" s="108"/>
      <c r="AU339" s="108"/>
      <c r="AV339" s="108"/>
      <c r="AW339" s="108"/>
      <c r="AX339" s="2"/>
      <c r="AY339" s="2"/>
      <c r="AZ339" s="2"/>
      <c r="BA339" s="2"/>
      <c r="BB339" s="2"/>
      <c r="BC339" s="2"/>
      <c r="BD339" s="2"/>
      <c r="BE339" s="2"/>
      <c r="BF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108"/>
      <c r="AM340" s="108"/>
      <c r="AN340" s="108"/>
      <c r="AO340" s="108"/>
      <c r="AP340" s="108"/>
      <c r="AQ340" s="108"/>
      <c r="AR340" s="108"/>
      <c r="AS340" s="108"/>
      <c r="AT340" s="108"/>
      <c r="AU340" s="108"/>
      <c r="AV340" s="108"/>
      <c r="AW340" s="108"/>
      <c r="AX340" s="2"/>
      <c r="AY340" s="2"/>
      <c r="AZ340" s="2"/>
      <c r="BA340" s="2"/>
      <c r="BB340" s="2"/>
      <c r="BC340" s="2"/>
      <c r="BD340" s="2"/>
      <c r="BE340" s="2"/>
      <c r="BF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108"/>
      <c r="AM341" s="108"/>
      <c r="AN341" s="108"/>
      <c r="AO341" s="108"/>
      <c r="AP341" s="108"/>
      <c r="AQ341" s="108"/>
      <c r="AR341" s="108"/>
      <c r="AS341" s="108"/>
      <c r="AT341" s="108"/>
      <c r="AU341" s="108"/>
      <c r="AV341" s="108"/>
      <c r="AW341" s="108"/>
      <c r="AX341" s="2"/>
      <c r="AY341" s="2"/>
      <c r="AZ341" s="2"/>
      <c r="BA341" s="2"/>
      <c r="BB341" s="2"/>
      <c r="BC341" s="2"/>
      <c r="BD341" s="2"/>
      <c r="BE341" s="2"/>
      <c r="BF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108"/>
      <c r="AM342" s="108"/>
      <c r="AN342" s="108"/>
      <c r="AO342" s="108"/>
      <c r="AP342" s="108"/>
      <c r="AQ342" s="108"/>
      <c r="AR342" s="108"/>
      <c r="AS342" s="108"/>
      <c r="AT342" s="108"/>
      <c r="AU342" s="108"/>
      <c r="AV342" s="108"/>
      <c r="AW342" s="108"/>
      <c r="AX342" s="2"/>
      <c r="AY342" s="2"/>
      <c r="AZ342" s="2"/>
      <c r="BA342" s="2"/>
      <c r="BB342" s="2"/>
      <c r="BC342" s="2"/>
      <c r="BD342" s="2"/>
      <c r="BE342" s="2"/>
      <c r="BF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108"/>
      <c r="AM343" s="108"/>
      <c r="AN343" s="108"/>
      <c r="AO343" s="108"/>
      <c r="AP343" s="108"/>
      <c r="AQ343" s="108"/>
      <c r="AR343" s="108"/>
      <c r="AS343" s="108"/>
      <c r="AT343" s="108"/>
      <c r="AU343" s="108"/>
      <c r="AV343" s="108"/>
      <c r="AW343" s="108"/>
      <c r="AX343" s="2"/>
      <c r="AY343" s="2"/>
      <c r="AZ343" s="2"/>
      <c r="BA343" s="2"/>
      <c r="BB343" s="2"/>
      <c r="BC343" s="2"/>
      <c r="BD343" s="2"/>
      <c r="BE343" s="2"/>
      <c r="BF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108"/>
      <c r="AM344" s="108"/>
      <c r="AN344" s="108"/>
      <c r="AO344" s="108"/>
      <c r="AP344" s="108"/>
      <c r="AQ344" s="108"/>
      <c r="AR344" s="108"/>
      <c r="AS344" s="108"/>
      <c r="AT344" s="108"/>
      <c r="AU344" s="108"/>
      <c r="AV344" s="108"/>
      <c r="AW344" s="108"/>
      <c r="AX344" s="2"/>
      <c r="AY344" s="2"/>
      <c r="AZ344" s="2"/>
      <c r="BA344" s="2"/>
      <c r="BB344" s="2"/>
      <c r="BC344" s="2"/>
      <c r="BD344" s="2"/>
      <c r="BE344" s="2"/>
      <c r="BF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108"/>
      <c r="AM345" s="108"/>
      <c r="AN345" s="108"/>
      <c r="AO345" s="108"/>
      <c r="AP345" s="108"/>
      <c r="AQ345" s="108"/>
      <c r="AR345" s="108"/>
      <c r="AS345" s="108"/>
      <c r="AT345" s="108"/>
      <c r="AU345" s="108"/>
      <c r="AV345" s="108"/>
      <c r="AW345" s="108"/>
      <c r="AX345" s="2"/>
      <c r="AY345" s="2"/>
      <c r="AZ345" s="2"/>
      <c r="BA345" s="2"/>
      <c r="BB345" s="2"/>
      <c r="BC345" s="2"/>
      <c r="BD345" s="2"/>
      <c r="BE345" s="2"/>
      <c r="BF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108"/>
      <c r="AM346" s="108"/>
      <c r="AN346" s="108"/>
      <c r="AO346" s="108"/>
      <c r="AP346" s="108"/>
      <c r="AQ346" s="108"/>
      <c r="AR346" s="108"/>
      <c r="AS346" s="108"/>
      <c r="AT346" s="108"/>
      <c r="AU346" s="108"/>
      <c r="AV346" s="108"/>
      <c r="AW346" s="108"/>
      <c r="AX346" s="2"/>
      <c r="AY346" s="2"/>
      <c r="AZ346" s="2"/>
      <c r="BA346" s="2"/>
      <c r="BB346" s="2"/>
      <c r="BC346" s="2"/>
      <c r="BD346" s="2"/>
      <c r="BE346" s="2"/>
      <c r="BF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108"/>
      <c r="AM347" s="108"/>
      <c r="AN347" s="108"/>
      <c r="AO347" s="108"/>
      <c r="AP347" s="108"/>
      <c r="AQ347" s="108"/>
      <c r="AR347" s="108"/>
      <c r="AS347" s="108"/>
      <c r="AT347" s="108"/>
      <c r="AU347" s="108"/>
      <c r="AV347" s="108"/>
      <c r="AW347" s="108"/>
      <c r="AX347" s="2"/>
      <c r="AY347" s="2"/>
      <c r="AZ347" s="2"/>
      <c r="BA347" s="2"/>
      <c r="BB347" s="2"/>
      <c r="BC347" s="2"/>
      <c r="BD347" s="2"/>
      <c r="BE347" s="2"/>
      <c r="BF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108"/>
      <c r="AM348" s="108"/>
      <c r="AN348" s="108"/>
      <c r="AO348" s="108"/>
      <c r="AP348" s="108"/>
      <c r="AQ348" s="108"/>
      <c r="AR348" s="108"/>
      <c r="AS348" s="108"/>
      <c r="AT348" s="108"/>
      <c r="AU348" s="108"/>
      <c r="AV348" s="108"/>
      <c r="AW348" s="108"/>
      <c r="AX348" s="2"/>
      <c r="AY348" s="2"/>
      <c r="AZ348" s="2"/>
      <c r="BA348" s="2"/>
      <c r="BB348" s="2"/>
      <c r="BC348" s="2"/>
      <c r="BD348" s="2"/>
      <c r="BE348" s="2"/>
      <c r="BF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108"/>
      <c r="AM349" s="108"/>
      <c r="AN349" s="108"/>
      <c r="AO349" s="108"/>
      <c r="AP349" s="108"/>
      <c r="AQ349" s="108"/>
      <c r="AR349" s="108"/>
      <c r="AS349" s="108"/>
      <c r="AT349" s="108"/>
      <c r="AU349" s="108"/>
      <c r="AV349" s="108"/>
      <c r="AW349" s="108"/>
      <c r="AX349" s="2"/>
      <c r="AY349" s="2"/>
      <c r="AZ349" s="2"/>
      <c r="BA349" s="2"/>
      <c r="BB349" s="2"/>
      <c r="BC349" s="2"/>
      <c r="BD349" s="2"/>
      <c r="BE349" s="2"/>
      <c r="BF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108"/>
      <c r="AM350" s="108"/>
      <c r="AN350" s="108"/>
      <c r="AO350" s="108"/>
      <c r="AP350" s="108"/>
      <c r="AQ350" s="108"/>
      <c r="AR350" s="108"/>
      <c r="AS350" s="108"/>
      <c r="AT350" s="108"/>
      <c r="AU350" s="108"/>
      <c r="AV350" s="108"/>
      <c r="AW350" s="108"/>
      <c r="AX350" s="2"/>
      <c r="AY350" s="2"/>
      <c r="AZ350" s="2"/>
      <c r="BA350" s="2"/>
      <c r="BB350" s="2"/>
      <c r="BC350" s="2"/>
      <c r="BD350" s="2"/>
      <c r="BE350" s="2"/>
      <c r="BF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108"/>
      <c r="AM351" s="108"/>
      <c r="AN351" s="108"/>
      <c r="AO351" s="108"/>
      <c r="AP351" s="108"/>
      <c r="AQ351" s="108"/>
      <c r="AR351" s="108"/>
      <c r="AS351" s="108"/>
      <c r="AT351" s="108"/>
      <c r="AU351" s="108"/>
      <c r="AV351" s="108"/>
      <c r="AW351" s="108"/>
      <c r="AX351" s="2"/>
      <c r="AY351" s="2"/>
      <c r="AZ351" s="2"/>
      <c r="BA351" s="2"/>
      <c r="BB351" s="2"/>
      <c r="BC351" s="2"/>
      <c r="BD351" s="2"/>
      <c r="BE351" s="2"/>
      <c r="BF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108"/>
      <c r="AM352" s="108"/>
      <c r="AN352" s="108"/>
      <c r="AO352" s="108"/>
      <c r="AP352" s="108"/>
      <c r="AQ352" s="108"/>
      <c r="AR352" s="108"/>
      <c r="AS352" s="108"/>
      <c r="AT352" s="108"/>
      <c r="AU352" s="108"/>
      <c r="AV352" s="108"/>
      <c r="AW352" s="108"/>
      <c r="AX352" s="2"/>
      <c r="AY352" s="2"/>
      <c r="AZ352" s="2"/>
      <c r="BA352" s="2"/>
      <c r="BB352" s="2"/>
      <c r="BC352" s="2"/>
      <c r="BD352" s="2"/>
      <c r="BE352" s="2"/>
      <c r="BF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108"/>
      <c r="AM353" s="108"/>
      <c r="AN353" s="108"/>
      <c r="AO353" s="108"/>
      <c r="AP353" s="108"/>
      <c r="AQ353" s="108"/>
      <c r="AR353" s="108"/>
      <c r="AS353" s="108"/>
      <c r="AT353" s="108"/>
      <c r="AU353" s="108"/>
      <c r="AV353" s="108"/>
      <c r="AW353" s="108"/>
      <c r="AX353" s="2"/>
      <c r="AY353" s="2"/>
      <c r="AZ353" s="2"/>
      <c r="BA353" s="2"/>
      <c r="BB353" s="2"/>
      <c r="BC353" s="2"/>
      <c r="BD353" s="2"/>
      <c r="BE353" s="2"/>
      <c r="BF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108"/>
      <c r="AM354" s="108"/>
      <c r="AN354" s="108"/>
      <c r="AO354" s="108"/>
      <c r="AP354" s="108"/>
      <c r="AQ354" s="108"/>
      <c r="AR354" s="108"/>
      <c r="AS354" s="108"/>
      <c r="AT354" s="108"/>
      <c r="AU354" s="108"/>
      <c r="AV354" s="108"/>
      <c r="AW354" s="108"/>
      <c r="AX354" s="2"/>
      <c r="AY354" s="2"/>
      <c r="AZ354" s="2"/>
      <c r="BA354" s="2"/>
      <c r="BB354" s="2"/>
      <c r="BC354" s="2"/>
      <c r="BD354" s="2"/>
      <c r="BE354" s="2"/>
      <c r="BF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108"/>
      <c r="AM355" s="108"/>
      <c r="AN355" s="108"/>
      <c r="AO355" s="108"/>
      <c r="AP355" s="108"/>
      <c r="AQ355" s="108"/>
      <c r="AR355" s="108"/>
      <c r="AS355" s="108"/>
      <c r="AT355" s="108"/>
      <c r="AU355" s="108"/>
      <c r="AV355" s="108"/>
      <c r="AW355" s="108"/>
      <c r="AX355" s="2"/>
      <c r="AY355" s="2"/>
      <c r="AZ355" s="2"/>
      <c r="BA355" s="2"/>
      <c r="BB355" s="2"/>
      <c r="BC355" s="2"/>
      <c r="BD355" s="2"/>
      <c r="BE355" s="2"/>
      <c r="BF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108"/>
      <c r="AM356" s="108"/>
      <c r="AN356" s="108"/>
      <c r="AO356" s="108"/>
      <c r="AP356" s="108"/>
      <c r="AQ356" s="108"/>
      <c r="AR356" s="108"/>
      <c r="AS356" s="108"/>
      <c r="AT356" s="108"/>
      <c r="AU356" s="108"/>
      <c r="AV356" s="108"/>
      <c r="AW356" s="108"/>
      <c r="AX356" s="2"/>
      <c r="AY356" s="2"/>
      <c r="AZ356" s="2"/>
      <c r="BA356" s="2"/>
      <c r="BB356" s="2"/>
      <c r="BC356" s="2"/>
      <c r="BD356" s="2"/>
      <c r="BE356" s="2"/>
      <c r="BF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108"/>
      <c r="AM357" s="108"/>
      <c r="AN357" s="108"/>
      <c r="AO357" s="108"/>
      <c r="AP357" s="108"/>
      <c r="AQ357" s="108"/>
      <c r="AR357" s="108"/>
      <c r="AS357" s="108"/>
      <c r="AT357" s="108"/>
      <c r="AU357" s="108"/>
      <c r="AV357" s="108"/>
      <c r="AW357" s="108"/>
      <c r="AX357" s="2"/>
      <c r="AY357" s="2"/>
      <c r="AZ357" s="2"/>
      <c r="BA357" s="2"/>
      <c r="BB357" s="2"/>
      <c r="BC357" s="2"/>
      <c r="BD357" s="2"/>
      <c r="BE357" s="2"/>
      <c r="BF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108"/>
      <c r="AM358" s="108"/>
      <c r="AN358" s="108"/>
      <c r="AO358" s="108"/>
      <c r="AP358" s="108"/>
      <c r="AQ358" s="108"/>
      <c r="AR358" s="108"/>
      <c r="AS358" s="108"/>
      <c r="AT358" s="108"/>
      <c r="AU358" s="108"/>
      <c r="AV358" s="108"/>
      <c r="AW358" s="108"/>
      <c r="AX358" s="2"/>
      <c r="AY358" s="2"/>
      <c r="AZ358" s="2"/>
      <c r="BA358" s="2"/>
      <c r="BB358" s="2"/>
      <c r="BC358" s="2"/>
      <c r="BD358" s="2"/>
      <c r="BE358" s="2"/>
      <c r="BF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108"/>
      <c r="AM359" s="108"/>
      <c r="AN359" s="108"/>
      <c r="AO359" s="108"/>
      <c r="AP359" s="108"/>
      <c r="AQ359" s="108"/>
      <c r="AR359" s="108"/>
      <c r="AS359" s="108"/>
      <c r="AT359" s="108"/>
      <c r="AU359" s="108"/>
      <c r="AV359" s="108"/>
      <c r="AW359" s="108"/>
      <c r="AX359" s="2"/>
      <c r="AY359" s="2"/>
      <c r="AZ359" s="2"/>
      <c r="BA359" s="2"/>
      <c r="BB359" s="2"/>
      <c r="BC359" s="2"/>
      <c r="BD359" s="2"/>
      <c r="BE359" s="2"/>
      <c r="BF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108"/>
      <c r="AM360" s="108"/>
      <c r="AN360" s="108"/>
      <c r="AO360" s="108"/>
      <c r="AP360" s="108"/>
      <c r="AQ360" s="108"/>
      <c r="AR360" s="108"/>
      <c r="AS360" s="108"/>
      <c r="AT360" s="108"/>
      <c r="AU360" s="108"/>
      <c r="AV360" s="108"/>
      <c r="AW360" s="108"/>
      <c r="AX360" s="2"/>
      <c r="AY360" s="2"/>
      <c r="AZ360" s="2"/>
      <c r="BA360" s="2"/>
      <c r="BB360" s="2"/>
      <c r="BC360" s="2"/>
      <c r="BD360" s="2"/>
      <c r="BE360" s="2"/>
      <c r="BF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108"/>
      <c r="AM361" s="108"/>
      <c r="AN361" s="108"/>
      <c r="AO361" s="108"/>
      <c r="AP361" s="108"/>
      <c r="AQ361" s="108"/>
      <c r="AR361" s="108"/>
      <c r="AS361" s="108"/>
      <c r="AT361" s="108"/>
      <c r="AU361" s="108"/>
      <c r="AV361" s="108"/>
      <c r="AW361" s="108"/>
      <c r="AX361" s="2"/>
      <c r="AY361" s="2"/>
      <c r="AZ361" s="2"/>
      <c r="BA361" s="2"/>
      <c r="BB361" s="2"/>
      <c r="BC361" s="2"/>
      <c r="BD361" s="2"/>
      <c r="BE361" s="2"/>
      <c r="BF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108"/>
      <c r="AM362" s="108"/>
      <c r="AN362" s="108"/>
      <c r="AO362" s="108"/>
      <c r="AP362" s="108"/>
      <c r="AQ362" s="108"/>
      <c r="AR362" s="108"/>
      <c r="AS362" s="108"/>
      <c r="AT362" s="108"/>
      <c r="AU362" s="108"/>
      <c r="AV362" s="108"/>
      <c r="AW362" s="108"/>
      <c r="AX362" s="2"/>
      <c r="AY362" s="2"/>
      <c r="AZ362" s="2"/>
      <c r="BA362" s="2"/>
      <c r="BB362" s="2"/>
      <c r="BC362" s="2"/>
      <c r="BD362" s="2"/>
      <c r="BE362" s="2"/>
      <c r="BF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108"/>
      <c r="AM363" s="108"/>
      <c r="AN363" s="108"/>
      <c r="AO363" s="108"/>
      <c r="AP363" s="108"/>
      <c r="AQ363" s="108"/>
      <c r="AR363" s="108"/>
      <c r="AS363" s="108"/>
      <c r="AT363" s="108"/>
      <c r="AU363" s="108"/>
      <c r="AV363" s="108"/>
      <c r="AW363" s="108"/>
      <c r="AX363" s="2"/>
      <c r="AY363" s="2"/>
      <c r="AZ363" s="2"/>
      <c r="BA363" s="2"/>
      <c r="BB363" s="2"/>
      <c r="BC363" s="2"/>
      <c r="BD363" s="2"/>
      <c r="BE363" s="2"/>
      <c r="BF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108"/>
      <c r="AM364" s="108"/>
      <c r="AN364" s="108"/>
      <c r="AO364" s="108"/>
      <c r="AP364" s="108"/>
      <c r="AQ364" s="108"/>
      <c r="AR364" s="108"/>
      <c r="AS364" s="108"/>
      <c r="AT364" s="108"/>
      <c r="AU364" s="108"/>
      <c r="AV364" s="108"/>
      <c r="AW364" s="108"/>
      <c r="AX364" s="2"/>
      <c r="AY364" s="2"/>
      <c r="AZ364" s="2"/>
      <c r="BA364" s="2"/>
      <c r="BB364" s="2"/>
      <c r="BC364" s="2"/>
      <c r="BD364" s="2"/>
      <c r="BE364" s="2"/>
      <c r="BF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108"/>
      <c r="AM365" s="108"/>
      <c r="AN365" s="108"/>
      <c r="AO365" s="108"/>
      <c r="AP365" s="108"/>
      <c r="AQ365" s="108"/>
      <c r="AR365" s="108"/>
      <c r="AS365" s="108"/>
      <c r="AT365" s="108"/>
      <c r="AU365" s="108"/>
      <c r="AV365" s="108"/>
      <c r="AW365" s="108"/>
      <c r="AX365" s="2"/>
      <c r="AY365" s="2"/>
      <c r="AZ365" s="2"/>
      <c r="BA365" s="2"/>
      <c r="BB365" s="2"/>
      <c r="BC365" s="2"/>
      <c r="BD365" s="2"/>
      <c r="BE365" s="2"/>
      <c r="BF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108"/>
      <c r="AM366" s="108"/>
      <c r="AN366" s="108"/>
      <c r="AO366" s="108"/>
      <c r="AP366" s="108"/>
      <c r="AQ366" s="108"/>
      <c r="AR366" s="108"/>
      <c r="AS366" s="108"/>
      <c r="AT366" s="108"/>
      <c r="AU366" s="108"/>
      <c r="AV366" s="108"/>
      <c r="AW366" s="108"/>
      <c r="AX366" s="2"/>
      <c r="AY366" s="2"/>
      <c r="AZ366" s="2"/>
      <c r="BA366" s="2"/>
      <c r="BB366" s="2"/>
      <c r="BC366" s="2"/>
      <c r="BD366" s="2"/>
      <c r="BE366" s="2"/>
      <c r="BF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108"/>
      <c r="AM367" s="108"/>
      <c r="AN367" s="108"/>
      <c r="AO367" s="108"/>
      <c r="AP367" s="108"/>
      <c r="AQ367" s="108"/>
      <c r="AR367" s="108"/>
      <c r="AS367" s="108"/>
      <c r="AT367" s="108"/>
      <c r="AU367" s="108"/>
      <c r="AV367" s="108"/>
      <c r="AW367" s="108"/>
      <c r="AX367" s="2"/>
      <c r="AY367" s="2"/>
      <c r="AZ367" s="2"/>
      <c r="BA367" s="2"/>
      <c r="BB367" s="2"/>
      <c r="BC367" s="2"/>
      <c r="BD367" s="2"/>
      <c r="BE367" s="2"/>
      <c r="BF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108"/>
      <c r="AM368" s="108"/>
      <c r="AN368" s="108"/>
      <c r="AO368" s="108"/>
      <c r="AP368" s="108"/>
      <c r="AQ368" s="108"/>
      <c r="AR368" s="108"/>
      <c r="AS368" s="108"/>
      <c r="AT368" s="108"/>
      <c r="AU368" s="108"/>
      <c r="AV368" s="108"/>
      <c r="AW368" s="108"/>
      <c r="AX368" s="2"/>
      <c r="AY368" s="2"/>
      <c r="AZ368" s="2"/>
      <c r="BA368" s="2"/>
      <c r="BB368" s="2"/>
      <c r="BC368" s="2"/>
      <c r="BD368" s="2"/>
      <c r="BE368" s="2"/>
      <c r="BF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108"/>
      <c r="AM369" s="108"/>
      <c r="AN369" s="108"/>
      <c r="AO369" s="108"/>
      <c r="AP369" s="108"/>
      <c r="AQ369" s="108"/>
      <c r="AR369" s="108"/>
      <c r="AS369" s="108"/>
      <c r="AT369" s="108"/>
      <c r="AU369" s="108"/>
      <c r="AV369" s="108"/>
      <c r="AW369" s="108"/>
      <c r="AX369" s="2"/>
      <c r="AY369" s="2"/>
      <c r="AZ369" s="2"/>
      <c r="BA369" s="2"/>
      <c r="BB369" s="2"/>
      <c r="BC369" s="2"/>
      <c r="BD369" s="2"/>
      <c r="BE369" s="2"/>
      <c r="BF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108"/>
      <c r="AM370" s="108"/>
      <c r="AN370" s="108"/>
      <c r="AO370" s="108"/>
      <c r="AP370" s="108"/>
      <c r="AQ370" s="108"/>
      <c r="AR370" s="108"/>
      <c r="AS370" s="108"/>
      <c r="AT370" s="108"/>
      <c r="AU370" s="108"/>
      <c r="AV370" s="108"/>
      <c r="AW370" s="108"/>
      <c r="AX370" s="2"/>
      <c r="AY370" s="2"/>
      <c r="AZ370" s="2"/>
      <c r="BA370" s="2"/>
      <c r="BB370" s="2"/>
      <c r="BC370" s="2"/>
      <c r="BD370" s="2"/>
      <c r="BE370" s="2"/>
      <c r="BF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108"/>
      <c r="AM371" s="108"/>
      <c r="AN371" s="108"/>
      <c r="AO371" s="108"/>
      <c r="AP371" s="108"/>
      <c r="AQ371" s="108"/>
      <c r="AR371" s="108"/>
      <c r="AS371" s="108"/>
      <c r="AT371" s="108"/>
      <c r="AU371" s="108"/>
      <c r="AV371" s="108"/>
      <c r="AW371" s="108"/>
      <c r="AX371" s="2"/>
      <c r="AY371" s="2"/>
      <c r="AZ371" s="2"/>
      <c r="BA371" s="2"/>
      <c r="BB371" s="2"/>
      <c r="BC371" s="2"/>
      <c r="BD371" s="2"/>
      <c r="BE371" s="2"/>
      <c r="BF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108"/>
      <c r="AM372" s="108"/>
      <c r="AN372" s="108"/>
      <c r="AO372" s="108"/>
      <c r="AP372" s="108"/>
      <c r="AQ372" s="108"/>
      <c r="AR372" s="108"/>
      <c r="AS372" s="108"/>
      <c r="AT372" s="108"/>
      <c r="AU372" s="108"/>
      <c r="AV372" s="108"/>
      <c r="AW372" s="108"/>
      <c r="AX372" s="2"/>
      <c r="AY372" s="2"/>
      <c r="AZ372" s="2"/>
      <c r="BA372" s="2"/>
      <c r="BB372" s="2"/>
      <c r="BC372" s="2"/>
      <c r="BD372" s="2"/>
      <c r="BE372" s="2"/>
      <c r="BF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108"/>
      <c r="AM373" s="108"/>
      <c r="AN373" s="108"/>
      <c r="AO373" s="108"/>
      <c r="AP373" s="108"/>
      <c r="AQ373" s="108"/>
      <c r="AR373" s="108"/>
      <c r="AS373" s="108"/>
      <c r="AT373" s="108"/>
      <c r="AU373" s="108"/>
      <c r="AV373" s="108"/>
      <c r="AW373" s="108"/>
      <c r="AX373" s="2"/>
      <c r="AY373" s="2"/>
      <c r="AZ373" s="2"/>
      <c r="BA373" s="2"/>
      <c r="BB373" s="2"/>
      <c r="BC373" s="2"/>
      <c r="BD373" s="2"/>
      <c r="BE373" s="2"/>
      <c r="BF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108"/>
      <c r="AM374" s="108"/>
      <c r="AN374" s="108"/>
      <c r="AO374" s="108"/>
      <c r="AP374" s="108"/>
      <c r="AQ374" s="108"/>
      <c r="AR374" s="108"/>
      <c r="AS374" s="108"/>
      <c r="AT374" s="108"/>
      <c r="AU374" s="108"/>
      <c r="AV374" s="108"/>
      <c r="AW374" s="108"/>
      <c r="AX374" s="2"/>
      <c r="AY374" s="2"/>
      <c r="AZ374" s="2"/>
      <c r="BA374" s="2"/>
      <c r="BB374" s="2"/>
      <c r="BC374" s="2"/>
      <c r="BD374" s="2"/>
      <c r="BE374" s="2"/>
      <c r="BF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108"/>
      <c r="AM375" s="108"/>
      <c r="AN375" s="108"/>
      <c r="AO375" s="108"/>
      <c r="AP375" s="108"/>
      <c r="AQ375" s="108"/>
      <c r="AR375" s="108"/>
      <c r="AS375" s="108"/>
      <c r="AT375" s="108"/>
      <c r="AU375" s="108"/>
      <c r="AV375" s="108"/>
      <c r="AW375" s="108"/>
      <c r="AX375" s="2"/>
      <c r="AY375" s="2"/>
      <c r="AZ375" s="2"/>
      <c r="BA375" s="2"/>
      <c r="BB375" s="2"/>
      <c r="BC375" s="2"/>
      <c r="BD375" s="2"/>
      <c r="BE375" s="2"/>
      <c r="BF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108"/>
      <c r="AM376" s="108"/>
      <c r="AN376" s="108"/>
      <c r="AO376" s="108"/>
      <c r="AP376" s="108"/>
      <c r="AQ376" s="108"/>
      <c r="AR376" s="108"/>
      <c r="AS376" s="108"/>
      <c r="AT376" s="108"/>
      <c r="AU376" s="108"/>
      <c r="AV376" s="108"/>
      <c r="AW376" s="108"/>
      <c r="AX376" s="2"/>
      <c r="AY376" s="2"/>
      <c r="AZ376" s="2"/>
      <c r="BA376" s="2"/>
      <c r="BB376" s="2"/>
      <c r="BC376" s="2"/>
      <c r="BD376" s="2"/>
      <c r="BE376" s="2"/>
      <c r="BF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108"/>
      <c r="AM377" s="108"/>
      <c r="AN377" s="108"/>
      <c r="AO377" s="108"/>
      <c r="AP377" s="108"/>
      <c r="AQ377" s="108"/>
      <c r="AR377" s="108"/>
      <c r="AS377" s="108"/>
      <c r="AT377" s="108"/>
      <c r="AU377" s="108"/>
      <c r="AV377" s="108"/>
      <c r="AW377" s="108"/>
      <c r="AX377" s="2"/>
      <c r="AY377" s="2"/>
      <c r="AZ377" s="2"/>
      <c r="BA377" s="2"/>
      <c r="BB377" s="2"/>
      <c r="BC377" s="2"/>
      <c r="BD377" s="2"/>
      <c r="BE377" s="2"/>
      <c r="BF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108"/>
      <c r="AM378" s="108"/>
      <c r="AN378" s="108"/>
      <c r="AO378" s="108"/>
      <c r="AP378" s="108"/>
      <c r="AQ378" s="108"/>
      <c r="AR378" s="108"/>
      <c r="AS378" s="108"/>
      <c r="AT378" s="108"/>
      <c r="AU378" s="108"/>
      <c r="AV378" s="108"/>
      <c r="AW378" s="108"/>
      <c r="AX378" s="2"/>
      <c r="AY378" s="2"/>
      <c r="AZ378" s="2"/>
      <c r="BA378" s="2"/>
      <c r="BB378" s="2"/>
      <c r="BC378" s="2"/>
      <c r="BD378" s="2"/>
      <c r="BE378" s="2"/>
      <c r="BF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108"/>
      <c r="AM379" s="108"/>
      <c r="AN379" s="108"/>
      <c r="AO379" s="108"/>
      <c r="AP379" s="108"/>
      <c r="AQ379" s="108"/>
      <c r="AR379" s="108"/>
      <c r="AS379" s="108"/>
      <c r="AT379" s="108"/>
      <c r="AU379" s="108"/>
      <c r="AV379" s="108"/>
      <c r="AW379" s="108"/>
      <c r="AX379" s="2"/>
      <c r="AY379" s="2"/>
      <c r="AZ379" s="2"/>
      <c r="BA379" s="2"/>
      <c r="BB379" s="2"/>
      <c r="BC379" s="2"/>
      <c r="BD379" s="2"/>
      <c r="BE379" s="2"/>
      <c r="BF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108"/>
      <c r="AM380" s="108"/>
      <c r="AN380" s="108"/>
      <c r="AO380" s="108"/>
      <c r="AP380" s="108"/>
      <c r="AQ380" s="108"/>
      <c r="AR380" s="108"/>
      <c r="AS380" s="108"/>
      <c r="AT380" s="108"/>
      <c r="AU380" s="108"/>
      <c r="AV380" s="108"/>
      <c r="AW380" s="108"/>
      <c r="AX380" s="2"/>
      <c r="AY380" s="2"/>
      <c r="AZ380" s="2"/>
      <c r="BA380" s="2"/>
      <c r="BB380" s="2"/>
      <c r="BC380" s="2"/>
      <c r="BD380" s="2"/>
      <c r="BE380" s="2"/>
      <c r="BF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108"/>
      <c r="AM381" s="108"/>
      <c r="AN381" s="108"/>
      <c r="AO381" s="108"/>
      <c r="AP381" s="108"/>
      <c r="AQ381" s="108"/>
      <c r="AR381" s="108"/>
      <c r="AS381" s="108"/>
      <c r="AT381" s="108"/>
      <c r="AU381" s="108"/>
      <c r="AV381" s="108"/>
      <c r="AW381" s="108"/>
      <c r="AX381" s="2"/>
      <c r="AY381" s="2"/>
      <c r="AZ381" s="2"/>
      <c r="BA381" s="2"/>
      <c r="BB381" s="2"/>
      <c r="BC381" s="2"/>
      <c r="BD381" s="2"/>
      <c r="BE381" s="2"/>
      <c r="BF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108"/>
      <c r="AM382" s="108"/>
      <c r="AN382" s="108"/>
      <c r="AO382" s="108"/>
      <c r="AP382" s="108"/>
      <c r="AQ382" s="108"/>
      <c r="AR382" s="108"/>
      <c r="AS382" s="108"/>
      <c r="AT382" s="108"/>
      <c r="AU382" s="108"/>
      <c r="AV382" s="108"/>
      <c r="AW382" s="108"/>
      <c r="AX382" s="2"/>
      <c r="AY382" s="2"/>
      <c r="AZ382" s="2"/>
      <c r="BA382" s="2"/>
      <c r="BB382" s="2"/>
      <c r="BC382" s="2"/>
      <c r="BD382" s="2"/>
      <c r="BE382" s="2"/>
      <c r="BF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108"/>
      <c r="AM383" s="108"/>
      <c r="AN383" s="108"/>
      <c r="AO383" s="108"/>
      <c r="AP383" s="108"/>
      <c r="AQ383" s="108"/>
      <c r="AR383" s="108"/>
      <c r="AS383" s="108"/>
      <c r="AT383" s="108"/>
      <c r="AU383" s="108"/>
      <c r="AV383" s="108"/>
      <c r="AW383" s="108"/>
      <c r="AX383" s="2"/>
      <c r="AY383" s="2"/>
      <c r="AZ383" s="2"/>
      <c r="BA383" s="2"/>
      <c r="BB383" s="2"/>
      <c r="BC383" s="2"/>
      <c r="BD383" s="2"/>
      <c r="BE383" s="2"/>
      <c r="BF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108"/>
      <c r="AM384" s="108"/>
      <c r="AN384" s="108"/>
      <c r="AO384" s="108"/>
      <c r="AP384" s="108"/>
      <c r="AQ384" s="108"/>
      <c r="AR384" s="108"/>
      <c r="AS384" s="108"/>
      <c r="AT384" s="108"/>
      <c r="AU384" s="108"/>
      <c r="AV384" s="108"/>
      <c r="AW384" s="108"/>
      <c r="AX384" s="2"/>
      <c r="AY384" s="2"/>
      <c r="AZ384" s="2"/>
      <c r="BA384" s="2"/>
      <c r="BB384" s="2"/>
      <c r="BC384" s="2"/>
      <c r="BD384" s="2"/>
      <c r="BE384" s="2"/>
      <c r="BF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108"/>
      <c r="AM385" s="108"/>
      <c r="AN385" s="108"/>
      <c r="AO385" s="108"/>
      <c r="AP385" s="108"/>
      <c r="AQ385" s="108"/>
      <c r="AR385" s="108"/>
      <c r="AS385" s="108"/>
      <c r="AT385" s="108"/>
      <c r="AU385" s="108"/>
      <c r="AV385" s="108"/>
      <c r="AW385" s="108"/>
      <c r="AX385" s="2"/>
      <c r="AY385" s="2"/>
      <c r="AZ385" s="2"/>
      <c r="BA385" s="2"/>
      <c r="BB385" s="2"/>
      <c r="BC385" s="2"/>
      <c r="BD385" s="2"/>
      <c r="BE385" s="2"/>
      <c r="BF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108"/>
      <c r="AM386" s="108"/>
      <c r="AN386" s="108"/>
      <c r="AO386" s="108"/>
      <c r="AP386" s="108"/>
      <c r="AQ386" s="108"/>
      <c r="AR386" s="108"/>
      <c r="AS386" s="108"/>
      <c r="AT386" s="108"/>
      <c r="AU386" s="108"/>
      <c r="AV386" s="108"/>
      <c r="AW386" s="108"/>
      <c r="AX386" s="2"/>
      <c r="AY386" s="2"/>
      <c r="AZ386" s="2"/>
      <c r="BA386" s="2"/>
      <c r="BB386" s="2"/>
      <c r="BC386" s="2"/>
      <c r="BD386" s="2"/>
      <c r="BE386" s="2"/>
      <c r="BF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108"/>
      <c r="AM387" s="108"/>
      <c r="AN387" s="108"/>
      <c r="AO387" s="108"/>
      <c r="AP387" s="108"/>
      <c r="AQ387" s="108"/>
      <c r="AR387" s="108"/>
      <c r="AS387" s="108"/>
      <c r="AT387" s="108"/>
      <c r="AU387" s="108"/>
      <c r="AV387" s="108"/>
      <c r="AW387" s="108"/>
      <c r="AX387" s="2"/>
      <c r="AY387" s="2"/>
      <c r="AZ387" s="2"/>
      <c r="BA387" s="2"/>
      <c r="BB387" s="2"/>
      <c r="BC387" s="2"/>
      <c r="BD387" s="2"/>
      <c r="BE387" s="2"/>
      <c r="BF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108"/>
      <c r="AM388" s="108"/>
      <c r="AN388" s="108"/>
      <c r="AO388" s="108"/>
      <c r="AP388" s="108"/>
      <c r="AQ388" s="108"/>
      <c r="AR388" s="108"/>
      <c r="AS388" s="108"/>
      <c r="AT388" s="108"/>
      <c r="AU388" s="108"/>
      <c r="AV388" s="108"/>
      <c r="AW388" s="108"/>
      <c r="AX388" s="2"/>
      <c r="AY388" s="2"/>
      <c r="AZ388" s="2"/>
      <c r="BA388" s="2"/>
      <c r="BB388" s="2"/>
      <c r="BC388" s="2"/>
      <c r="BD388" s="2"/>
      <c r="BE388" s="2"/>
      <c r="BF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108"/>
      <c r="AM389" s="108"/>
      <c r="AN389" s="108"/>
      <c r="AO389" s="108"/>
      <c r="AP389" s="108"/>
      <c r="AQ389" s="108"/>
      <c r="AR389" s="108"/>
      <c r="AS389" s="108"/>
      <c r="AT389" s="108"/>
      <c r="AU389" s="108"/>
      <c r="AV389" s="108"/>
      <c r="AW389" s="108"/>
      <c r="AX389" s="2"/>
      <c r="AY389" s="2"/>
      <c r="AZ389" s="2"/>
      <c r="BA389" s="2"/>
      <c r="BB389" s="2"/>
      <c r="BC389" s="2"/>
      <c r="BD389" s="2"/>
      <c r="BE389" s="2"/>
      <c r="BF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108"/>
      <c r="AM390" s="108"/>
      <c r="AN390" s="108"/>
      <c r="AO390" s="108"/>
      <c r="AP390" s="108"/>
      <c r="AQ390" s="108"/>
      <c r="AR390" s="108"/>
      <c r="AS390" s="108"/>
      <c r="AT390" s="108"/>
      <c r="AU390" s="108"/>
      <c r="AV390" s="108"/>
      <c r="AW390" s="108"/>
      <c r="AX390" s="2"/>
      <c r="AY390" s="2"/>
      <c r="AZ390" s="2"/>
      <c r="BA390" s="2"/>
      <c r="BB390" s="2"/>
      <c r="BC390" s="2"/>
      <c r="BD390" s="2"/>
      <c r="BE390" s="2"/>
      <c r="BF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108"/>
      <c r="AM391" s="108"/>
      <c r="AN391" s="108"/>
      <c r="AO391" s="108"/>
      <c r="AP391" s="108"/>
      <c r="AQ391" s="108"/>
      <c r="AR391" s="108"/>
      <c r="AS391" s="108"/>
      <c r="AT391" s="108"/>
      <c r="AU391" s="108"/>
      <c r="AV391" s="108"/>
      <c r="AW391" s="108"/>
      <c r="AX391" s="2"/>
      <c r="AY391" s="2"/>
      <c r="AZ391" s="2"/>
      <c r="BA391" s="2"/>
      <c r="BB391" s="2"/>
      <c r="BC391" s="2"/>
      <c r="BD391" s="2"/>
      <c r="BE391" s="2"/>
      <c r="BF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108"/>
      <c r="AM392" s="108"/>
      <c r="AN392" s="108"/>
      <c r="AO392" s="108"/>
      <c r="AP392" s="108"/>
      <c r="AQ392" s="108"/>
      <c r="AR392" s="108"/>
      <c r="AS392" s="108"/>
      <c r="AT392" s="108"/>
      <c r="AU392" s="108"/>
      <c r="AV392" s="108"/>
      <c r="AW392" s="108"/>
      <c r="AX392" s="2"/>
      <c r="AY392" s="2"/>
      <c r="AZ392" s="2"/>
      <c r="BA392" s="2"/>
      <c r="BB392" s="2"/>
      <c r="BC392" s="2"/>
      <c r="BD392" s="2"/>
      <c r="BE392" s="2"/>
      <c r="BF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108"/>
      <c r="AM393" s="108"/>
      <c r="AN393" s="108"/>
      <c r="AO393" s="108"/>
      <c r="AP393" s="108"/>
      <c r="AQ393" s="108"/>
      <c r="AR393" s="108"/>
      <c r="AS393" s="108"/>
      <c r="AT393" s="108"/>
      <c r="AU393" s="108"/>
      <c r="AV393" s="108"/>
      <c r="AW393" s="108"/>
      <c r="AX393" s="2"/>
      <c r="AY393" s="2"/>
      <c r="AZ393" s="2"/>
      <c r="BA393" s="2"/>
      <c r="BB393" s="2"/>
      <c r="BC393" s="2"/>
      <c r="BD393" s="2"/>
      <c r="BE393" s="2"/>
      <c r="BF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108"/>
      <c r="AM394" s="108"/>
      <c r="AN394" s="108"/>
      <c r="AO394" s="108"/>
      <c r="AP394" s="108"/>
      <c r="AQ394" s="108"/>
      <c r="AR394" s="108"/>
      <c r="AS394" s="108"/>
      <c r="AT394" s="108"/>
      <c r="AU394" s="108"/>
      <c r="AV394" s="108"/>
      <c r="AW394" s="108"/>
      <c r="AX394" s="2"/>
      <c r="AY394" s="2"/>
      <c r="AZ394" s="2"/>
      <c r="BA394" s="2"/>
      <c r="BB394" s="2"/>
      <c r="BC394" s="2"/>
      <c r="BD394" s="2"/>
      <c r="BE394" s="2"/>
      <c r="BF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108"/>
      <c r="AM395" s="108"/>
      <c r="AN395" s="108"/>
      <c r="AO395" s="108"/>
      <c r="AP395" s="108"/>
      <c r="AQ395" s="108"/>
      <c r="AR395" s="108"/>
      <c r="AS395" s="108"/>
      <c r="AT395" s="108"/>
      <c r="AU395" s="108"/>
      <c r="AV395" s="108"/>
      <c r="AW395" s="108"/>
      <c r="AX395" s="2"/>
      <c r="AY395" s="2"/>
      <c r="AZ395" s="2"/>
      <c r="BA395" s="2"/>
      <c r="BB395" s="2"/>
      <c r="BC395" s="2"/>
      <c r="BD395" s="2"/>
      <c r="BE395" s="2"/>
      <c r="BF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108"/>
      <c r="AM396" s="108"/>
      <c r="AN396" s="108"/>
      <c r="AO396" s="108"/>
      <c r="AP396" s="108"/>
      <c r="AQ396" s="108"/>
      <c r="AR396" s="108"/>
      <c r="AS396" s="108"/>
      <c r="AT396" s="108"/>
      <c r="AU396" s="108"/>
      <c r="AV396" s="108"/>
      <c r="AW396" s="108"/>
      <c r="AX396" s="2"/>
      <c r="AY396" s="2"/>
      <c r="AZ396" s="2"/>
      <c r="BA396" s="2"/>
      <c r="BB396" s="2"/>
      <c r="BC396" s="2"/>
      <c r="BD396" s="2"/>
      <c r="BE396" s="2"/>
      <c r="BF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108"/>
      <c r="AM397" s="108"/>
      <c r="AN397" s="108"/>
      <c r="AO397" s="108"/>
      <c r="AP397" s="108"/>
      <c r="AQ397" s="108"/>
      <c r="AR397" s="108"/>
      <c r="AS397" s="108"/>
      <c r="AT397" s="108"/>
      <c r="AU397" s="108"/>
      <c r="AV397" s="108"/>
      <c r="AW397" s="108"/>
      <c r="AX397" s="2"/>
      <c r="AY397" s="2"/>
      <c r="AZ397" s="2"/>
      <c r="BA397" s="2"/>
      <c r="BB397" s="2"/>
      <c r="BC397" s="2"/>
      <c r="BD397" s="2"/>
      <c r="BE397" s="2"/>
      <c r="BF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108"/>
      <c r="AM398" s="108"/>
      <c r="AN398" s="108"/>
      <c r="AO398" s="108"/>
      <c r="AP398" s="108"/>
      <c r="AQ398" s="108"/>
      <c r="AR398" s="108"/>
      <c r="AS398" s="108"/>
      <c r="AT398" s="108"/>
      <c r="AU398" s="108"/>
      <c r="AV398" s="108"/>
      <c r="AW398" s="108"/>
      <c r="AX398" s="2"/>
      <c r="AY398" s="2"/>
      <c r="AZ398" s="2"/>
      <c r="BA398" s="2"/>
      <c r="BB398" s="2"/>
      <c r="BC398" s="2"/>
      <c r="BD398" s="2"/>
      <c r="BE398" s="2"/>
      <c r="BF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108"/>
      <c r="AM399" s="108"/>
      <c r="AN399" s="108"/>
      <c r="AO399" s="108"/>
      <c r="AP399" s="108"/>
      <c r="AQ399" s="108"/>
      <c r="AR399" s="108"/>
      <c r="AS399" s="108"/>
      <c r="AT399" s="108"/>
      <c r="AU399" s="108"/>
      <c r="AV399" s="108"/>
      <c r="AW399" s="108"/>
      <c r="AX399" s="2"/>
      <c r="AY399" s="2"/>
      <c r="AZ399" s="2"/>
      <c r="BA399" s="2"/>
      <c r="BB399" s="2"/>
      <c r="BC399" s="2"/>
      <c r="BD399" s="2"/>
      <c r="BE399" s="2"/>
      <c r="BF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108"/>
      <c r="AM400" s="108"/>
      <c r="AN400" s="108"/>
      <c r="AO400" s="108"/>
      <c r="AP400" s="108"/>
      <c r="AQ400" s="108"/>
      <c r="AR400" s="108"/>
      <c r="AS400" s="108"/>
      <c r="AT400" s="108"/>
      <c r="AU400" s="108"/>
      <c r="AV400" s="108"/>
      <c r="AW400" s="108"/>
      <c r="AX400" s="2"/>
      <c r="AY400" s="2"/>
      <c r="AZ400" s="2"/>
      <c r="BA400" s="2"/>
      <c r="BB400" s="2"/>
      <c r="BC400" s="2"/>
      <c r="BD400" s="2"/>
      <c r="BE400" s="2"/>
      <c r="BF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108"/>
      <c r="AM401" s="108"/>
      <c r="AN401" s="108"/>
      <c r="AO401" s="108"/>
      <c r="AP401" s="108"/>
      <c r="AQ401" s="108"/>
      <c r="AR401" s="108"/>
      <c r="AS401" s="108"/>
      <c r="AT401" s="108"/>
      <c r="AU401" s="108"/>
      <c r="AV401" s="108"/>
      <c r="AW401" s="108"/>
      <c r="AX401" s="2"/>
      <c r="AY401" s="2"/>
      <c r="AZ401" s="2"/>
      <c r="BA401" s="2"/>
      <c r="BB401" s="2"/>
      <c r="BC401" s="2"/>
      <c r="BD401" s="2"/>
      <c r="BE401" s="2"/>
      <c r="BF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108"/>
      <c r="AM402" s="108"/>
      <c r="AN402" s="108"/>
      <c r="AO402" s="108"/>
      <c r="AP402" s="108"/>
      <c r="AQ402" s="108"/>
      <c r="AR402" s="108"/>
      <c r="AS402" s="108"/>
      <c r="AT402" s="108"/>
      <c r="AU402" s="108"/>
      <c r="AV402" s="108"/>
      <c r="AW402" s="108"/>
      <c r="AX402" s="2"/>
      <c r="AY402" s="2"/>
      <c r="AZ402" s="2"/>
      <c r="BA402" s="2"/>
      <c r="BB402" s="2"/>
      <c r="BC402" s="2"/>
      <c r="BD402" s="2"/>
      <c r="BE402" s="2"/>
      <c r="BF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108"/>
      <c r="AM403" s="108"/>
      <c r="AN403" s="108"/>
      <c r="AO403" s="108"/>
      <c r="AP403" s="108"/>
      <c r="AQ403" s="108"/>
      <c r="AR403" s="108"/>
      <c r="AS403" s="108"/>
      <c r="AT403" s="108"/>
      <c r="AU403" s="108"/>
      <c r="AV403" s="108"/>
      <c r="AW403" s="108"/>
      <c r="AX403" s="2"/>
      <c r="AY403" s="2"/>
      <c r="AZ403" s="2"/>
      <c r="BA403" s="2"/>
      <c r="BB403" s="2"/>
      <c r="BC403" s="2"/>
      <c r="BD403" s="2"/>
      <c r="BE403" s="2"/>
      <c r="BF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108"/>
      <c r="AM404" s="108"/>
      <c r="AN404" s="108"/>
      <c r="AO404" s="108"/>
      <c r="AP404" s="108"/>
      <c r="AQ404" s="108"/>
      <c r="AR404" s="108"/>
      <c r="AS404" s="108"/>
      <c r="AT404" s="108"/>
      <c r="AU404" s="108"/>
      <c r="AV404" s="108"/>
      <c r="AW404" s="108"/>
      <c r="AX404" s="2"/>
      <c r="AY404" s="2"/>
      <c r="AZ404" s="2"/>
      <c r="BA404" s="2"/>
      <c r="BB404" s="2"/>
      <c r="BC404" s="2"/>
      <c r="BD404" s="2"/>
      <c r="BE404" s="2"/>
      <c r="BF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108"/>
      <c r="AM405" s="108"/>
      <c r="AN405" s="108"/>
      <c r="AO405" s="108"/>
      <c r="AP405" s="108"/>
      <c r="AQ405" s="108"/>
      <c r="AR405" s="108"/>
      <c r="AS405" s="108"/>
      <c r="AT405" s="108"/>
      <c r="AU405" s="108"/>
      <c r="AV405" s="108"/>
      <c r="AW405" s="108"/>
      <c r="AX405" s="2"/>
      <c r="AY405" s="2"/>
      <c r="AZ405" s="2"/>
      <c r="BA405" s="2"/>
      <c r="BB405" s="2"/>
      <c r="BC405" s="2"/>
      <c r="BD405" s="2"/>
      <c r="BE405" s="2"/>
      <c r="BF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108"/>
      <c r="AM406" s="108"/>
      <c r="AN406" s="108"/>
      <c r="AO406" s="108"/>
      <c r="AP406" s="108"/>
      <c r="AQ406" s="108"/>
      <c r="AR406" s="108"/>
      <c r="AS406" s="108"/>
      <c r="AT406" s="108"/>
      <c r="AU406" s="108"/>
      <c r="AV406" s="108"/>
      <c r="AW406" s="108"/>
      <c r="AX406" s="2"/>
      <c r="AY406" s="2"/>
      <c r="AZ406" s="2"/>
      <c r="BA406" s="2"/>
      <c r="BB406" s="2"/>
      <c r="BC406" s="2"/>
      <c r="BD406" s="2"/>
      <c r="BE406" s="2"/>
      <c r="BF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108"/>
      <c r="AM407" s="108"/>
      <c r="AN407" s="108"/>
      <c r="AO407" s="108"/>
      <c r="AP407" s="108"/>
      <c r="AQ407" s="108"/>
      <c r="AR407" s="108"/>
      <c r="AS407" s="108"/>
      <c r="AT407" s="108"/>
      <c r="AU407" s="108"/>
      <c r="AV407" s="108"/>
      <c r="AW407" s="108"/>
      <c r="AX407" s="2"/>
      <c r="AY407" s="2"/>
      <c r="AZ407" s="2"/>
      <c r="BA407" s="2"/>
      <c r="BB407" s="2"/>
      <c r="BC407" s="2"/>
      <c r="BD407" s="2"/>
      <c r="BE407" s="2"/>
      <c r="BF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108"/>
      <c r="AM408" s="108"/>
      <c r="AN408" s="108"/>
      <c r="AO408" s="108"/>
      <c r="AP408" s="108"/>
      <c r="AQ408" s="108"/>
      <c r="AR408" s="108"/>
      <c r="AS408" s="108"/>
      <c r="AT408" s="108"/>
      <c r="AU408" s="108"/>
      <c r="AV408" s="108"/>
      <c r="AW408" s="108"/>
      <c r="AX408" s="2"/>
      <c r="AY408" s="2"/>
      <c r="AZ408" s="2"/>
      <c r="BA408" s="2"/>
      <c r="BB408" s="2"/>
      <c r="BC408" s="2"/>
      <c r="BD408" s="2"/>
      <c r="BE408" s="2"/>
      <c r="BF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108"/>
      <c r="AM409" s="108"/>
      <c r="AN409" s="108"/>
      <c r="AO409" s="108"/>
      <c r="AP409" s="108"/>
      <c r="AQ409" s="108"/>
      <c r="AR409" s="108"/>
      <c r="AS409" s="108"/>
      <c r="AT409" s="108"/>
      <c r="AU409" s="108"/>
      <c r="AV409" s="108"/>
      <c r="AW409" s="108"/>
      <c r="AX409" s="2"/>
      <c r="AY409" s="2"/>
      <c r="AZ409" s="2"/>
      <c r="BA409" s="2"/>
      <c r="BB409" s="2"/>
      <c r="BC409" s="2"/>
      <c r="BD409" s="2"/>
      <c r="BE409" s="2"/>
      <c r="BF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108"/>
      <c r="AM410" s="108"/>
      <c r="AN410" s="108"/>
      <c r="AO410" s="108"/>
      <c r="AP410" s="108"/>
      <c r="AQ410" s="108"/>
      <c r="AR410" s="108"/>
      <c r="AS410" s="108"/>
      <c r="AT410" s="108"/>
      <c r="AU410" s="108"/>
      <c r="AV410" s="108"/>
      <c r="AW410" s="108"/>
      <c r="AX410" s="2"/>
      <c r="AY410" s="2"/>
      <c r="AZ410" s="2"/>
      <c r="BA410" s="2"/>
      <c r="BB410" s="2"/>
      <c r="BC410" s="2"/>
      <c r="BD410" s="2"/>
      <c r="BE410" s="2"/>
      <c r="BF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108"/>
      <c r="AM411" s="108"/>
      <c r="AN411" s="108"/>
      <c r="AO411" s="108"/>
      <c r="AP411" s="108"/>
      <c r="AQ411" s="108"/>
      <c r="AR411" s="108"/>
      <c r="AS411" s="108"/>
      <c r="AT411" s="108"/>
      <c r="AU411" s="108"/>
      <c r="AV411" s="108"/>
      <c r="AW411" s="108"/>
      <c r="AX411" s="2"/>
      <c r="AY411" s="2"/>
      <c r="AZ411" s="2"/>
      <c r="BA411" s="2"/>
      <c r="BB411" s="2"/>
      <c r="BC411" s="2"/>
      <c r="BD411" s="2"/>
      <c r="BE411" s="2"/>
      <c r="BF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108"/>
      <c r="AM412" s="108"/>
      <c r="AN412" s="108"/>
      <c r="AO412" s="108"/>
      <c r="AP412" s="108"/>
      <c r="AQ412" s="108"/>
      <c r="AR412" s="108"/>
      <c r="AS412" s="108"/>
      <c r="AT412" s="108"/>
      <c r="AU412" s="108"/>
      <c r="AV412" s="108"/>
      <c r="AW412" s="108"/>
      <c r="AX412" s="2"/>
      <c r="AY412" s="2"/>
      <c r="AZ412" s="2"/>
      <c r="BA412" s="2"/>
      <c r="BB412" s="2"/>
      <c r="BC412" s="2"/>
      <c r="BD412" s="2"/>
      <c r="BE412" s="2"/>
      <c r="BF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108"/>
      <c r="AM413" s="108"/>
      <c r="AN413" s="108"/>
      <c r="AO413" s="108"/>
      <c r="AP413" s="108"/>
      <c r="AQ413" s="108"/>
      <c r="AR413" s="108"/>
      <c r="AS413" s="108"/>
      <c r="AT413" s="108"/>
      <c r="AU413" s="108"/>
      <c r="AV413" s="108"/>
      <c r="AW413" s="108"/>
      <c r="AX413" s="2"/>
      <c r="AY413" s="2"/>
      <c r="AZ413" s="2"/>
      <c r="BA413" s="2"/>
      <c r="BB413" s="2"/>
      <c r="BC413" s="2"/>
      <c r="BD413" s="2"/>
      <c r="BE413" s="2"/>
      <c r="BF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108"/>
      <c r="AM414" s="108"/>
      <c r="AN414" s="108"/>
      <c r="AO414" s="108"/>
      <c r="AP414" s="108"/>
      <c r="AQ414" s="108"/>
      <c r="AR414" s="108"/>
      <c r="AS414" s="108"/>
      <c r="AT414" s="108"/>
      <c r="AU414" s="108"/>
      <c r="AV414" s="108"/>
      <c r="AW414" s="108"/>
      <c r="AX414" s="2"/>
      <c r="AY414" s="2"/>
      <c r="AZ414" s="2"/>
      <c r="BA414" s="2"/>
      <c r="BB414" s="2"/>
      <c r="BC414" s="2"/>
      <c r="BD414" s="2"/>
      <c r="BE414" s="2"/>
      <c r="BF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108"/>
      <c r="AM415" s="108"/>
      <c r="AN415" s="108"/>
      <c r="AO415" s="108"/>
      <c r="AP415" s="108"/>
      <c r="AQ415" s="108"/>
      <c r="AR415" s="108"/>
      <c r="AS415" s="108"/>
      <c r="AT415" s="108"/>
      <c r="AU415" s="108"/>
      <c r="AV415" s="108"/>
      <c r="AW415" s="108"/>
      <c r="AX415" s="2"/>
      <c r="AY415" s="2"/>
      <c r="AZ415" s="2"/>
      <c r="BA415" s="2"/>
      <c r="BB415" s="2"/>
      <c r="BC415" s="2"/>
      <c r="BD415" s="2"/>
      <c r="BE415" s="2"/>
      <c r="BF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108"/>
      <c r="AM416" s="108"/>
      <c r="AN416" s="108"/>
      <c r="AO416" s="108"/>
      <c r="AP416" s="108"/>
      <c r="AQ416" s="108"/>
      <c r="AR416" s="108"/>
      <c r="AS416" s="108"/>
      <c r="AT416" s="108"/>
      <c r="AU416" s="108"/>
      <c r="AV416" s="108"/>
      <c r="AW416" s="108"/>
      <c r="AX416" s="2"/>
      <c r="AY416" s="2"/>
      <c r="AZ416" s="2"/>
      <c r="BA416" s="2"/>
      <c r="BB416" s="2"/>
      <c r="BC416" s="2"/>
      <c r="BD416" s="2"/>
      <c r="BE416" s="2"/>
      <c r="BF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108"/>
      <c r="AM417" s="108"/>
      <c r="AN417" s="108"/>
      <c r="AO417" s="108"/>
      <c r="AP417" s="108"/>
      <c r="AQ417" s="108"/>
      <c r="AR417" s="108"/>
      <c r="AS417" s="108"/>
      <c r="AT417" s="108"/>
      <c r="AU417" s="108"/>
      <c r="AV417" s="108"/>
      <c r="AW417" s="108"/>
      <c r="AX417" s="2"/>
      <c r="AY417" s="2"/>
      <c r="AZ417" s="2"/>
      <c r="BA417" s="2"/>
      <c r="BB417" s="2"/>
      <c r="BC417" s="2"/>
      <c r="BD417" s="2"/>
      <c r="BE417" s="2"/>
      <c r="BF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108"/>
      <c r="AM418" s="108"/>
      <c r="AN418" s="108"/>
      <c r="AO418" s="108"/>
      <c r="AP418" s="108"/>
      <c r="AQ418" s="108"/>
      <c r="AR418" s="108"/>
      <c r="AS418" s="108"/>
      <c r="AT418" s="108"/>
      <c r="AU418" s="108"/>
      <c r="AV418" s="108"/>
      <c r="AW418" s="108"/>
      <c r="AX418" s="2"/>
      <c r="AY418" s="2"/>
      <c r="AZ418" s="2"/>
      <c r="BA418" s="2"/>
      <c r="BB418" s="2"/>
      <c r="BC418" s="2"/>
      <c r="BD418" s="2"/>
      <c r="BE418" s="2"/>
      <c r="BF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108"/>
      <c r="AM419" s="108"/>
      <c r="AN419" s="108"/>
      <c r="AO419" s="108"/>
      <c r="AP419" s="108"/>
      <c r="AQ419" s="108"/>
      <c r="AR419" s="108"/>
      <c r="AS419" s="108"/>
      <c r="AT419" s="108"/>
      <c r="AU419" s="108"/>
      <c r="AV419" s="108"/>
      <c r="AW419" s="108"/>
      <c r="AX419" s="2"/>
      <c r="AY419" s="2"/>
      <c r="AZ419" s="2"/>
      <c r="BA419" s="2"/>
      <c r="BB419" s="2"/>
      <c r="BC419" s="2"/>
      <c r="BD419" s="2"/>
      <c r="BE419" s="2"/>
      <c r="BF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108"/>
      <c r="AM420" s="108"/>
      <c r="AN420" s="108"/>
      <c r="AO420" s="108"/>
      <c r="AP420" s="108"/>
      <c r="AQ420" s="108"/>
      <c r="AR420" s="108"/>
      <c r="AS420" s="108"/>
      <c r="AT420" s="108"/>
      <c r="AU420" s="108"/>
      <c r="AV420" s="108"/>
      <c r="AW420" s="108"/>
      <c r="AX420" s="2"/>
      <c r="AY420" s="2"/>
      <c r="AZ420" s="2"/>
      <c r="BA420" s="2"/>
      <c r="BB420" s="2"/>
      <c r="BC420" s="2"/>
      <c r="BD420" s="2"/>
      <c r="BE420" s="2"/>
      <c r="BF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108"/>
      <c r="AM421" s="108"/>
      <c r="AN421" s="108"/>
      <c r="AO421" s="108"/>
      <c r="AP421" s="108"/>
      <c r="AQ421" s="108"/>
      <c r="AR421" s="108"/>
      <c r="AS421" s="108"/>
      <c r="AT421" s="108"/>
      <c r="AU421" s="108"/>
      <c r="AV421" s="108"/>
      <c r="AW421" s="108"/>
      <c r="AX421" s="2"/>
      <c r="AY421" s="2"/>
      <c r="AZ421" s="2"/>
      <c r="BA421" s="2"/>
      <c r="BB421" s="2"/>
      <c r="BC421" s="2"/>
      <c r="BD421" s="2"/>
      <c r="BE421" s="2"/>
      <c r="BF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108"/>
      <c r="AM422" s="108"/>
      <c r="AN422" s="108"/>
      <c r="AO422" s="108"/>
      <c r="AP422" s="108"/>
      <c r="AQ422" s="108"/>
      <c r="AR422" s="108"/>
      <c r="AS422" s="108"/>
      <c r="AT422" s="108"/>
      <c r="AU422" s="108"/>
      <c r="AV422" s="108"/>
      <c r="AW422" s="108"/>
      <c r="AX422" s="2"/>
      <c r="AY422" s="2"/>
      <c r="AZ422" s="2"/>
      <c r="BA422" s="2"/>
      <c r="BB422" s="2"/>
      <c r="BC422" s="2"/>
      <c r="BD422" s="2"/>
      <c r="BE422" s="2"/>
      <c r="BF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108"/>
      <c r="AM423" s="108"/>
      <c r="AN423" s="108"/>
      <c r="AO423" s="108"/>
      <c r="AP423" s="108"/>
      <c r="AQ423" s="108"/>
      <c r="AR423" s="108"/>
      <c r="AS423" s="108"/>
      <c r="AT423" s="108"/>
      <c r="AU423" s="108"/>
      <c r="AV423" s="108"/>
      <c r="AW423" s="108"/>
      <c r="AX423" s="2"/>
      <c r="AY423" s="2"/>
      <c r="AZ423" s="2"/>
      <c r="BA423" s="2"/>
      <c r="BB423" s="2"/>
      <c r="BC423" s="2"/>
      <c r="BD423" s="2"/>
      <c r="BE423" s="2"/>
      <c r="BF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108"/>
      <c r="AM424" s="108"/>
      <c r="AN424" s="108"/>
      <c r="AO424" s="108"/>
      <c r="AP424" s="108"/>
      <c r="AQ424" s="108"/>
      <c r="AR424" s="108"/>
      <c r="AS424" s="108"/>
      <c r="AT424" s="108"/>
      <c r="AU424" s="108"/>
      <c r="AV424" s="108"/>
      <c r="AW424" s="108"/>
      <c r="AX424" s="2"/>
      <c r="AY424" s="2"/>
      <c r="AZ424" s="2"/>
      <c r="BA424" s="2"/>
      <c r="BB424" s="2"/>
      <c r="BC424" s="2"/>
      <c r="BD424" s="2"/>
      <c r="BE424" s="2"/>
      <c r="BF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108"/>
      <c r="AM425" s="108"/>
      <c r="AN425" s="108"/>
      <c r="AO425" s="108"/>
      <c r="AP425" s="108"/>
      <c r="AQ425" s="108"/>
      <c r="AR425" s="108"/>
      <c r="AS425" s="108"/>
      <c r="AT425" s="108"/>
      <c r="AU425" s="108"/>
      <c r="AV425" s="108"/>
      <c r="AW425" s="108"/>
      <c r="AX425" s="2"/>
      <c r="AY425" s="2"/>
      <c r="AZ425" s="2"/>
      <c r="BA425" s="2"/>
      <c r="BB425" s="2"/>
      <c r="BC425" s="2"/>
      <c r="BD425" s="2"/>
      <c r="BE425" s="2"/>
      <c r="BF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108"/>
      <c r="AM426" s="108"/>
      <c r="AN426" s="108"/>
      <c r="AO426" s="108"/>
      <c r="AP426" s="108"/>
      <c r="AQ426" s="108"/>
      <c r="AR426" s="108"/>
      <c r="AS426" s="108"/>
      <c r="AT426" s="108"/>
      <c r="AU426" s="108"/>
      <c r="AV426" s="108"/>
      <c r="AW426" s="108"/>
      <c r="AX426" s="2"/>
      <c r="AY426" s="2"/>
      <c r="AZ426" s="2"/>
      <c r="BA426" s="2"/>
      <c r="BB426" s="2"/>
      <c r="BC426" s="2"/>
      <c r="BD426" s="2"/>
      <c r="BE426" s="2"/>
      <c r="BF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108"/>
      <c r="AM427" s="108"/>
      <c r="AN427" s="108"/>
      <c r="AO427" s="108"/>
      <c r="AP427" s="108"/>
      <c r="AQ427" s="108"/>
      <c r="AR427" s="108"/>
      <c r="AS427" s="108"/>
      <c r="AT427" s="108"/>
      <c r="AU427" s="108"/>
      <c r="AV427" s="108"/>
      <c r="AW427" s="108"/>
      <c r="AX427" s="2"/>
      <c r="AY427" s="2"/>
      <c r="AZ427" s="2"/>
      <c r="BA427" s="2"/>
      <c r="BB427" s="2"/>
      <c r="BC427" s="2"/>
      <c r="BD427" s="2"/>
      <c r="BE427" s="2"/>
      <c r="BF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108"/>
      <c r="AM428" s="108"/>
      <c r="AN428" s="108"/>
      <c r="AO428" s="108"/>
      <c r="AP428" s="108"/>
      <c r="AQ428" s="108"/>
      <c r="AR428" s="108"/>
      <c r="AS428" s="108"/>
      <c r="AT428" s="108"/>
      <c r="AU428" s="108"/>
      <c r="AV428" s="108"/>
      <c r="AW428" s="108"/>
      <c r="AX428" s="2"/>
      <c r="AY428" s="2"/>
      <c r="AZ428" s="2"/>
      <c r="BA428" s="2"/>
      <c r="BB428" s="2"/>
      <c r="BC428" s="2"/>
      <c r="BD428" s="2"/>
      <c r="BE428" s="2"/>
      <c r="BF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108"/>
      <c r="AM429" s="108"/>
      <c r="AN429" s="108"/>
      <c r="AO429" s="108"/>
      <c r="AP429" s="108"/>
      <c r="AQ429" s="108"/>
      <c r="AR429" s="108"/>
      <c r="AS429" s="108"/>
      <c r="AT429" s="108"/>
      <c r="AU429" s="108"/>
      <c r="AV429" s="108"/>
      <c r="AW429" s="108"/>
      <c r="AX429" s="2"/>
      <c r="AY429" s="2"/>
      <c r="AZ429" s="2"/>
      <c r="BA429" s="2"/>
      <c r="BB429" s="2"/>
      <c r="BC429" s="2"/>
      <c r="BD429" s="2"/>
      <c r="BE429" s="2"/>
      <c r="BF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108"/>
      <c r="AM430" s="108"/>
      <c r="AN430" s="108"/>
      <c r="AO430" s="108"/>
      <c r="AP430" s="108"/>
      <c r="AQ430" s="108"/>
      <c r="AR430" s="108"/>
      <c r="AS430" s="108"/>
      <c r="AT430" s="108"/>
      <c r="AU430" s="108"/>
      <c r="AV430" s="108"/>
      <c r="AW430" s="108"/>
      <c r="AX430" s="2"/>
      <c r="AY430" s="2"/>
      <c r="AZ430" s="2"/>
      <c r="BA430" s="2"/>
      <c r="BB430" s="2"/>
      <c r="BC430" s="2"/>
      <c r="BD430" s="2"/>
      <c r="BE430" s="2"/>
      <c r="BF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108"/>
      <c r="AM431" s="108"/>
      <c r="AN431" s="108"/>
      <c r="AO431" s="108"/>
      <c r="AP431" s="108"/>
      <c r="AQ431" s="108"/>
      <c r="AR431" s="108"/>
      <c r="AS431" s="108"/>
      <c r="AT431" s="108"/>
      <c r="AU431" s="108"/>
      <c r="AV431" s="108"/>
      <c r="AW431" s="108"/>
      <c r="AX431" s="2"/>
      <c r="AY431" s="2"/>
      <c r="AZ431" s="2"/>
      <c r="BA431" s="2"/>
      <c r="BB431" s="2"/>
      <c r="BC431" s="2"/>
      <c r="BD431" s="2"/>
      <c r="BE431" s="2"/>
      <c r="BF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108"/>
      <c r="AM432" s="108"/>
      <c r="AN432" s="108"/>
      <c r="AO432" s="108"/>
      <c r="AP432" s="108"/>
      <c r="AQ432" s="108"/>
      <c r="AR432" s="108"/>
      <c r="AS432" s="108"/>
      <c r="AT432" s="108"/>
      <c r="AU432" s="108"/>
      <c r="AV432" s="108"/>
      <c r="AW432" s="108"/>
      <c r="AX432" s="2"/>
      <c r="AY432" s="2"/>
      <c r="AZ432" s="2"/>
      <c r="BA432" s="2"/>
      <c r="BB432" s="2"/>
      <c r="BC432" s="2"/>
      <c r="BD432" s="2"/>
      <c r="BE432" s="2"/>
      <c r="BF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108"/>
      <c r="AM433" s="108"/>
      <c r="AN433" s="108"/>
      <c r="AO433" s="108"/>
      <c r="AP433" s="108"/>
      <c r="AQ433" s="108"/>
      <c r="AR433" s="108"/>
      <c r="AS433" s="108"/>
      <c r="AT433" s="108"/>
      <c r="AU433" s="108"/>
      <c r="AV433" s="108"/>
      <c r="AW433" s="108"/>
      <c r="AX433" s="2"/>
      <c r="AY433" s="2"/>
      <c r="AZ433" s="2"/>
      <c r="BA433" s="2"/>
      <c r="BB433" s="2"/>
      <c r="BC433" s="2"/>
      <c r="BD433" s="2"/>
      <c r="BE433" s="2"/>
      <c r="BF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108"/>
      <c r="AM434" s="108"/>
      <c r="AN434" s="108"/>
      <c r="AO434" s="108"/>
      <c r="AP434" s="108"/>
      <c r="AQ434" s="108"/>
      <c r="AR434" s="108"/>
      <c r="AS434" s="108"/>
      <c r="AT434" s="108"/>
      <c r="AU434" s="108"/>
      <c r="AV434" s="108"/>
      <c r="AW434" s="108"/>
      <c r="AX434" s="2"/>
      <c r="AY434" s="2"/>
      <c r="AZ434" s="2"/>
      <c r="BA434" s="2"/>
      <c r="BB434" s="2"/>
      <c r="BC434" s="2"/>
      <c r="BD434" s="2"/>
      <c r="BE434" s="2"/>
      <c r="BF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108"/>
      <c r="AM435" s="108"/>
      <c r="AN435" s="108"/>
      <c r="AO435" s="108"/>
      <c r="AP435" s="108"/>
      <c r="AQ435" s="108"/>
      <c r="AR435" s="108"/>
      <c r="AS435" s="108"/>
      <c r="AT435" s="108"/>
      <c r="AU435" s="108"/>
      <c r="AV435" s="108"/>
      <c r="AW435" s="108"/>
      <c r="AX435" s="2"/>
      <c r="AY435" s="2"/>
      <c r="AZ435" s="2"/>
      <c r="BA435" s="2"/>
      <c r="BB435" s="2"/>
      <c r="BC435" s="2"/>
      <c r="BD435" s="2"/>
      <c r="BE435" s="2"/>
      <c r="BF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108"/>
      <c r="AM436" s="108"/>
      <c r="AN436" s="108"/>
      <c r="AO436" s="108"/>
      <c r="AP436" s="108"/>
      <c r="AQ436" s="108"/>
      <c r="AR436" s="108"/>
      <c r="AS436" s="108"/>
      <c r="AT436" s="108"/>
      <c r="AU436" s="108"/>
      <c r="AV436" s="108"/>
      <c r="AW436" s="108"/>
      <c r="AX436" s="2"/>
      <c r="AY436" s="2"/>
      <c r="AZ436" s="2"/>
      <c r="BA436" s="2"/>
      <c r="BB436" s="2"/>
      <c r="BC436" s="2"/>
      <c r="BD436" s="2"/>
      <c r="BE436" s="2"/>
      <c r="BF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108"/>
      <c r="AM437" s="108"/>
      <c r="AN437" s="108"/>
      <c r="AO437" s="108"/>
      <c r="AP437" s="108"/>
      <c r="AQ437" s="108"/>
      <c r="AR437" s="108"/>
      <c r="AS437" s="108"/>
      <c r="AT437" s="108"/>
      <c r="AU437" s="108"/>
      <c r="AV437" s="108"/>
      <c r="AW437" s="108"/>
      <c r="AX437" s="2"/>
      <c r="AY437" s="2"/>
      <c r="AZ437" s="2"/>
      <c r="BA437" s="2"/>
      <c r="BB437" s="2"/>
      <c r="BC437" s="2"/>
      <c r="BD437" s="2"/>
      <c r="BE437" s="2"/>
      <c r="BF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108"/>
      <c r="AM438" s="108"/>
      <c r="AN438" s="108"/>
      <c r="AO438" s="108"/>
      <c r="AP438" s="108"/>
      <c r="AQ438" s="108"/>
      <c r="AR438" s="108"/>
      <c r="AS438" s="108"/>
      <c r="AT438" s="108"/>
      <c r="AU438" s="108"/>
      <c r="AV438" s="108"/>
      <c r="AW438" s="108"/>
      <c r="AX438" s="2"/>
      <c r="AY438" s="2"/>
      <c r="AZ438" s="2"/>
      <c r="BA438" s="2"/>
      <c r="BB438" s="2"/>
      <c r="BC438" s="2"/>
      <c r="BD438" s="2"/>
      <c r="BE438" s="2"/>
      <c r="BF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108"/>
      <c r="AM439" s="108"/>
      <c r="AN439" s="108"/>
      <c r="AO439" s="108"/>
      <c r="AP439" s="108"/>
      <c r="AQ439" s="108"/>
      <c r="AR439" s="108"/>
      <c r="AS439" s="108"/>
      <c r="AT439" s="108"/>
      <c r="AU439" s="108"/>
      <c r="AV439" s="108"/>
      <c r="AW439" s="108"/>
      <c r="AX439" s="2"/>
      <c r="AY439" s="2"/>
      <c r="AZ439" s="2"/>
      <c r="BA439" s="2"/>
      <c r="BB439" s="2"/>
      <c r="BC439" s="2"/>
      <c r="BD439" s="2"/>
      <c r="BE439" s="2"/>
      <c r="BF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108"/>
      <c r="AM440" s="108"/>
      <c r="AN440" s="108"/>
      <c r="AO440" s="108"/>
      <c r="AP440" s="108"/>
      <c r="AQ440" s="108"/>
      <c r="AR440" s="108"/>
      <c r="AS440" s="108"/>
      <c r="AT440" s="108"/>
      <c r="AU440" s="108"/>
      <c r="AV440" s="108"/>
      <c r="AW440" s="108"/>
      <c r="AX440" s="2"/>
      <c r="AY440" s="2"/>
      <c r="AZ440" s="2"/>
      <c r="BA440" s="2"/>
      <c r="BB440" s="2"/>
      <c r="BC440" s="2"/>
      <c r="BD440" s="2"/>
      <c r="BE440" s="2"/>
      <c r="BF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108"/>
      <c r="AM441" s="108"/>
      <c r="AN441" s="108"/>
      <c r="AO441" s="108"/>
      <c r="AP441" s="108"/>
      <c r="AQ441" s="108"/>
      <c r="AR441" s="108"/>
      <c r="AS441" s="108"/>
      <c r="AT441" s="108"/>
      <c r="AU441" s="108"/>
      <c r="AV441" s="108"/>
      <c r="AW441" s="108"/>
      <c r="AX441" s="2"/>
      <c r="AY441" s="2"/>
      <c r="AZ441" s="2"/>
      <c r="BA441" s="2"/>
      <c r="BB441" s="2"/>
      <c r="BC441" s="2"/>
      <c r="BD441" s="2"/>
      <c r="BE441" s="2"/>
      <c r="BF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108"/>
      <c r="AM442" s="108"/>
      <c r="AN442" s="108"/>
      <c r="AO442" s="108"/>
      <c r="AP442" s="108"/>
      <c r="AQ442" s="108"/>
      <c r="AR442" s="108"/>
      <c r="AS442" s="108"/>
      <c r="AT442" s="108"/>
      <c r="AU442" s="108"/>
      <c r="AV442" s="108"/>
      <c r="AW442" s="108"/>
      <c r="AX442" s="2"/>
      <c r="AY442" s="2"/>
      <c r="AZ442" s="2"/>
      <c r="BA442" s="2"/>
      <c r="BB442" s="2"/>
      <c r="BC442" s="2"/>
      <c r="BD442" s="2"/>
      <c r="BE442" s="2"/>
      <c r="BF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108"/>
      <c r="AM443" s="108"/>
      <c r="AN443" s="108"/>
      <c r="AO443" s="108"/>
      <c r="AP443" s="108"/>
      <c r="AQ443" s="108"/>
      <c r="AR443" s="108"/>
      <c r="AS443" s="108"/>
      <c r="AT443" s="108"/>
      <c r="AU443" s="108"/>
      <c r="AV443" s="108"/>
      <c r="AW443" s="108"/>
      <c r="AX443" s="2"/>
      <c r="AY443" s="2"/>
      <c r="AZ443" s="2"/>
      <c r="BA443" s="2"/>
      <c r="BB443" s="2"/>
      <c r="BC443" s="2"/>
      <c r="BD443" s="2"/>
      <c r="BE443" s="2"/>
      <c r="BF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108"/>
      <c r="AM444" s="108"/>
      <c r="AN444" s="108"/>
      <c r="AO444" s="108"/>
      <c r="AP444" s="108"/>
      <c r="AQ444" s="108"/>
      <c r="AR444" s="108"/>
      <c r="AS444" s="108"/>
      <c r="AT444" s="108"/>
      <c r="AU444" s="108"/>
      <c r="AV444" s="108"/>
      <c r="AW444" s="108"/>
      <c r="AX444" s="2"/>
      <c r="AY444" s="2"/>
      <c r="AZ444" s="2"/>
      <c r="BA444" s="2"/>
      <c r="BB444" s="2"/>
      <c r="BC444" s="2"/>
      <c r="BD444" s="2"/>
      <c r="BE444" s="2"/>
      <c r="BF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108"/>
      <c r="AM445" s="108"/>
      <c r="AN445" s="108"/>
      <c r="AO445" s="108"/>
      <c r="AP445" s="108"/>
      <c r="AQ445" s="108"/>
      <c r="AR445" s="108"/>
      <c r="AS445" s="108"/>
      <c r="AT445" s="108"/>
      <c r="AU445" s="108"/>
      <c r="AV445" s="108"/>
      <c r="AW445" s="108"/>
      <c r="AX445" s="2"/>
      <c r="AY445" s="2"/>
      <c r="AZ445" s="2"/>
      <c r="BA445" s="2"/>
      <c r="BB445" s="2"/>
      <c r="BC445" s="2"/>
      <c r="BD445" s="2"/>
      <c r="BE445" s="2"/>
      <c r="BF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108"/>
      <c r="AM446" s="108"/>
      <c r="AN446" s="108"/>
      <c r="AO446" s="108"/>
      <c r="AP446" s="108"/>
      <c r="AQ446" s="108"/>
      <c r="AR446" s="108"/>
      <c r="AS446" s="108"/>
      <c r="AT446" s="108"/>
      <c r="AU446" s="108"/>
      <c r="AV446" s="108"/>
      <c r="AW446" s="108"/>
      <c r="AX446" s="2"/>
      <c r="AY446" s="2"/>
      <c r="AZ446" s="2"/>
      <c r="BA446" s="2"/>
      <c r="BB446" s="2"/>
      <c r="BC446" s="2"/>
      <c r="BD446" s="2"/>
      <c r="BE446" s="2"/>
      <c r="BF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108"/>
      <c r="AM447" s="108"/>
      <c r="AN447" s="108"/>
      <c r="AO447" s="108"/>
      <c r="AP447" s="108"/>
      <c r="AQ447" s="108"/>
      <c r="AR447" s="108"/>
      <c r="AS447" s="108"/>
      <c r="AT447" s="108"/>
      <c r="AU447" s="108"/>
      <c r="AV447" s="108"/>
      <c r="AW447" s="108"/>
      <c r="AX447" s="2"/>
      <c r="AY447" s="2"/>
      <c r="AZ447" s="2"/>
      <c r="BA447" s="2"/>
      <c r="BB447" s="2"/>
      <c r="BC447" s="2"/>
      <c r="BD447" s="2"/>
      <c r="BE447" s="2"/>
      <c r="BF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108"/>
      <c r="AM448" s="108"/>
      <c r="AN448" s="108"/>
      <c r="AO448" s="108"/>
      <c r="AP448" s="108"/>
      <c r="AQ448" s="108"/>
      <c r="AR448" s="108"/>
      <c r="AS448" s="108"/>
      <c r="AT448" s="108"/>
      <c r="AU448" s="108"/>
      <c r="AV448" s="108"/>
      <c r="AW448" s="108"/>
      <c r="AX448" s="2"/>
      <c r="AY448" s="2"/>
      <c r="AZ448" s="2"/>
      <c r="BA448" s="2"/>
      <c r="BB448" s="2"/>
      <c r="BC448" s="2"/>
      <c r="BD448" s="2"/>
      <c r="BE448" s="2"/>
      <c r="BF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108"/>
      <c r="AM449" s="108"/>
      <c r="AN449" s="108"/>
      <c r="AO449" s="108"/>
      <c r="AP449" s="108"/>
      <c r="AQ449" s="108"/>
      <c r="AR449" s="108"/>
      <c r="AS449" s="108"/>
      <c r="AT449" s="108"/>
      <c r="AU449" s="108"/>
      <c r="AV449" s="108"/>
      <c r="AW449" s="108"/>
      <c r="AX449" s="2"/>
      <c r="AY449" s="2"/>
      <c r="AZ449" s="2"/>
      <c r="BA449" s="2"/>
      <c r="BB449" s="2"/>
      <c r="BC449" s="2"/>
      <c r="BD449" s="2"/>
      <c r="BE449" s="2"/>
      <c r="BF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108"/>
      <c r="AM450" s="108"/>
      <c r="AN450" s="108"/>
      <c r="AO450" s="108"/>
      <c r="AP450" s="108"/>
      <c r="AQ450" s="108"/>
      <c r="AR450" s="108"/>
      <c r="AS450" s="108"/>
      <c r="AT450" s="108"/>
      <c r="AU450" s="108"/>
      <c r="AV450" s="108"/>
      <c r="AW450" s="108"/>
      <c r="AX450" s="2"/>
      <c r="AY450" s="2"/>
      <c r="AZ450" s="2"/>
      <c r="BA450" s="2"/>
      <c r="BB450" s="2"/>
      <c r="BC450" s="2"/>
      <c r="BD450" s="2"/>
      <c r="BE450" s="2"/>
      <c r="BF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108"/>
      <c r="AM451" s="108"/>
      <c r="AN451" s="108"/>
      <c r="AO451" s="108"/>
      <c r="AP451" s="108"/>
      <c r="AQ451" s="108"/>
      <c r="AR451" s="108"/>
      <c r="AS451" s="108"/>
      <c r="AT451" s="108"/>
      <c r="AU451" s="108"/>
      <c r="AV451" s="108"/>
      <c r="AW451" s="108"/>
      <c r="AX451" s="2"/>
      <c r="AY451" s="2"/>
      <c r="AZ451" s="2"/>
      <c r="BA451" s="2"/>
      <c r="BB451" s="2"/>
      <c r="BC451" s="2"/>
      <c r="BD451" s="2"/>
      <c r="BE451" s="2"/>
      <c r="BF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108"/>
      <c r="AM452" s="108"/>
      <c r="AN452" s="108"/>
      <c r="AO452" s="108"/>
      <c r="AP452" s="108"/>
      <c r="AQ452" s="108"/>
      <c r="AR452" s="108"/>
      <c r="AS452" s="108"/>
      <c r="AT452" s="108"/>
      <c r="AU452" s="108"/>
      <c r="AV452" s="108"/>
      <c r="AW452" s="108"/>
      <c r="AX452" s="2"/>
      <c r="AY452" s="2"/>
      <c r="AZ452" s="2"/>
      <c r="BA452" s="2"/>
      <c r="BB452" s="2"/>
      <c r="BC452" s="2"/>
      <c r="BD452" s="2"/>
      <c r="BE452" s="2"/>
      <c r="BF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108"/>
      <c r="AM453" s="108"/>
      <c r="AN453" s="108"/>
      <c r="AO453" s="108"/>
      <c r="AP453" s="108"/>
      <c r="AQ453" s="108"/>
      <c r="AR453" s="108"/>
      <c r="AS453" s="108"/>
      <c r="AT453" s="108"/>
      <c r="AU453" s="108"/>
      <c r="AV453" s="108"/>
      <c r="AW453" s="108"/>
      <c r="AX453" s="2"/>
      <c r="AY453" s="2"/>
      <c r="AZ453" s="2"/>
      <c r="BA453" s="2"/>
      <c r="BB453" s="2"/>
      <c r="BC453" s="2"/>
      <c r="BD453" s="2"/>
      <c r="BE453" s="2"/>
      <c r="BF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108"/>
      <c r="AM454" s="108"/>
      <c r="AN454" s="108"/>
      <c r="AO454" s="108"/>
      <c r="AP454" s="108"/>
      <c r="AQ454" s="108"/>
      <c r="AR454" s="108"/>
      <c r="AS454" s="108"/>
      <c r="AT454" s="108"/>
      <c r="AU454" s="108"/>
      <c r="AV454" s="108"/>
      <c r="AW454" s="108"/>
      <c r="AX454" s="2"/>
      <c r="AY454" s="2"/>
      <c r="AZ454" s="2"/>
      <c r="BA454" s="2"/>
      <c r="BB454" s="2"/>
      <c r="BC454" s="2"/>
      <c r="BD454" s="2"/>
      <c r="BE454" s="2"/>
      <c r="BF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108"/>
      <c r="AM455" s="108"/>
      <c r="AN455" s="108"/>
      <c r="AO455" s="108"/>
      <c r="AP455" s="108"/>
      <c r="AQ455" s="108"/>
      <c r="AR455" s="108"/>
      <c r="AS455" s="108"/>
      <c r="AT455" s="108"/>
      <c r="AU455" s="108"/>
      <c r="AV455" s="108"/>
      <c r="AW455" s="108"/>
      <c r="AX455" s="2"/>
      <c r="AY455" s="2"/>
      <c r="AZ455" s="2"/>
      <c r="BA455" s="2"/>
      <c r="BB455" s="2"/>
      <c r="BC455" s="2"/>
      <c r="BD455" s="2"/>
      <c r="BE455" s="2"/>
      <c r="BF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108"/>
      <c r="AM456" s="108"/>
      <c r="AN456" s="108"/>
      <c r="AO456" s="108"/>
      <c r="AP456" s="108"/>
      <c r="AQ456" s="108"/>
      <c r="AR456" s="108"/>
      <c r="AS456" s="108"/>
      <c r="AT456" s="108"/>
      <c r="AU456" s="108"/>
      <c r="AV456" s="108"/>
      <c r="AW456" s="108"/>
      <c r="AX456" s="2"/>
      <c r="AY456" s="2"/>
      <c r="AZ456" s="2"/>
      <c r="BA456" s="2"/>
      <c r="BB456" s="2"/>
      <c r="BC456" s="2"/>
      <c r="BD456" s="2"/>
      <c r="BE456" s="2"/>
      <c r="BF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108"/>
      <c r="AM457" s="108"/>
      <c r="AN457" s="108"/>
      <c r="AO457" s="108"/>
      <c r="AP457" s="108"/>
      <c r="AQ457" s="108"/>
      <c r="AR457" s="108"/>
      <c r="AS457" s="108"/>
      <c r="AT457" s="108"/>
      <c r="AU457" s="108"/>
      <c r="AV457" s="108"/>
      <c r="AW457" s="108"/>
      <c r="AX457" s="2"/>
      <c r="AY457" s="2"/>
      <c r="AZ457" s="2"/>
      <c r="BA457" s="2"/>
      <c r="BB457" s="2"/>
      <c r="BC457" s="2"/>
      <c r="BD457" s="2"/>
      <c r="BE457" s="2"/>
      <c r="BF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108"/>
      <c r="AM458" s="108"/>
      <c r="AN458" s="108"/>
      <c r="AO458" s="108"/>
      <c r="AP458" s="108"/>
      <c r="AQ458" s="108"/>
      <c r="AR458" s="108"/>
      <c r="AS458" s="108"/>
      <c r="AT458" s="108"/>
      <c r="AU458" s="108"/>
      <c r="AV458" s="108"/>
      <c r="AW458" s="108"/>
      <c r="AX458" s="2"/>
      <c r="AY458" s="2"/>
      <c r="AZ458" s="2"/>
      <c r="BA458" s="2"/>
      <c r="BB458" s="2"/>
      <c r="BC458" s="2"/>
      <c r="BD458" s="2"/>
      <c r="BE458" s="2"/>
      <c r="BF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108"/>
      <c r="AM459" s="108"/>
      <c r="AN459" s="108"/>
      <c r="AO459" s="108"/>
      <c r="AP459" s="108"/>
      <c r="AQ459" s="108"/>
      <c r="AR459" s="108"/>
      <c r="AS459" s="108"/>
      <c r="AT459" s="108"/>
      <c r="AU459" s="108"/>
      <c r="AV459" s="108"/>
      <c r="AW459" s="108"/>
      <c r="AX459" s="2"/>
      <c r="AY459" s="2"/>
      <c r="AZ459" s="2"/>
      <c r="BA459" s="2"/>
      <c r="BB459" s="2"/>
      <c r="BC459" s="2"/>
      <c r="BD459" s="2"/>
      <c r="BE459" s="2"/>
      <c r="BF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108"/>
      <c r="AM460" s="108"/>
      <c r="AN460" s="108"/>
      <c r="AO460" s="108"/>
      <c r="AP460" s="108"/>
      <c r="AQ460" s="108"/>
      <c r="AR460" s="108"/>
      <c r="AS460" s="108"/>
      <c r="AT460" s="108"/>
      <c r="AU460" s="108"/>
      <c r="AV460" s="108"/>
      <c r="AW460" s="108"/>
      <c r="AX460" s="2"/>
      <c r="AY460" s="2"/>
      <c r="AZ460" s="2"/>
      <c r="BA460" s="2"/>
      <c r="BB460" s="2"/>
      <c r="BC460" s="2"/>
      <c r="BD460" s="2"/>
      <c r="BE460" s="2"/>
      <c r="BF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108"/>
      <c r="AM461" s="108"/>
      <c r="AN461" s="108"/>
      <c r="AO461" s="108"/>
      <c r="AP461" s="108"/>
      <c r="AQ461" s="108"/>
      <c r="AR461" s="108"/>
      <c r="AS461" s="108"/>
      <c r="AT461" s="108"/>
      <c r="AU461" s="108"/>
      <c r="AV461" s="108"/>
      <c r="AW461" s="108"/>
      <c r="AX461" s="2"/>
      <c r="AY461" s="2"/>
      <c r="AZ461" s="2"/>
      <c r="BA461" s="2"/>
      <c r="BB461" s="2"/>
      <c r="BC461" s="2"/>
      <c r="BD461" s="2"/>
      <c r="BE461" s="2"/>
      <c r="BF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108"/>
      <c r="AM462" s="108"/>
      <c r="AN462" s="108"/>
      <c r="AO462" s="108"/>
      <c r="AP462" s="108"/>
      <c r="AQ462" s="108"/>
      <c r="AR462" s="108"/>
      <c r="AS462" s="108"/>
      <c r="AT462" s="108"/>
      <c r="AU462" s="108"/>
      <c r="AV462" s="108"/>
      <c r="AW462" s="108"/>
      <c r="AX462" s="2"/>
      <c r="AY462" s="2"/>
      <c r="AZ462" s="2"/>
      <c r="BA462" s="2"/>
      <c r="BB462" s="2"/>
      <c r="BC462" s="2"/>
      <c r="BD462" s="2"/>
      <c r="BE462" s="2"/>
      <c r="BF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108"/>
      <c r="AM463" s="108"/>
      <c r="AN463" s="108"/>
      <c r="AO463" s="108"/>
      <c r="AP463" s="108"/>
      <c r="AQ463" s="108"/>
      <c r="AR463" s="108"/>
      <c r="AS463" s="108"/>
      <c r="AT463" s="108"/>
      <c r="AU463" s="108"/>
      <c r="AV463" s="108"/>
      <c r="AW463" s="108"/>
      <c r="AX463" s="2"/>
      <c r="AY463" s="2"/>
      <c r="AZ463" s="2"/>
      <c r="BA463" s="2"/>
      <c r="BB463" s="2"/>
      <c r="BC463" s="2"/>
      <c r="BD463" s="2"/>
      <c r="BE463" s="2"/>
      <c r="BF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108"/>
      <c r="AM464" s="108"/>
      <c r="AN464" s="108"/>
      <c r="AO464" s="108"/>
      <c r="AP464" s="108"/>
      <c r="AQ464" s="108"/>
      <c r="AR464" s="108"/>
      <c r="AS464" s="108"/>
      <c r="AT464" s="108"/>
      <c r="AU464" s="108"/>
      <c r="AV464" s="108"/>
      <c r="AW464" s="108"/>
      <c r="AX464" s="2"/>
      <c r="AY464" s="2"/>
      <c r="AZ464" s="2"/>
      <c r="BA464" s="2"/>
      <c r="BB464" s="2"/>
      <c r="BC464" s="2"/>
      <c r="BD464" s="2"/>
      <c r="BE464" s="2"/>
      <c r="BF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108"/>
      <c r="AM465" s="108"/>
      <c r="AN465" s="108"/>
      <c r="AO465" s="108"/>
      <c r="AP465" s="108"/>
      <c r="AQ465" s="108"/>
      <c r="AR465" s="108"/>
      <c r="AS465" s="108"/>
      <c r="AT465" s="108"/>
      <c r="AU465" s="108"/>
      <c r="AV465" s="108"/>
      <c r="AW465" s="108"/>
      <c r="AX465" s="2"/>
      <c r="AY465" s="2"/>
      <c r="AZ465" s="2"/>
      <c r="BA465" s="2"/>
      <c r="BB465" s="2"/>
      <c r="BC465" s="2"/>
      <c r="BD465" s="2"/>
      <c r="BE465" s="2"/>
      <c r="BF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108"/>
      <c r="AM466" s="108"/>
      <c r="AN466" s="108"/>
      <c r="AO466" s="108"/>
      <c r="AP466" s="108"/>
      <c r="AQ466" s="108"/>
      <c r="AR466" s="108"/>
      <c r="AS466" s="108"/>
      <c r="AT466" s="108"/>
      <c r="AU466" s="108"/>
      <c r="AV466" s="108"/>
      <c r="AW466" s="108"/>
      <c r="AX466" s="2"/>
      <c r="AY466" s="2"/>
      <c r="AZ466" s="2"/>
      <c r="BA466" s="2"/>
      <c r="BB466" s="2"/>
      <c r="BC466" s="2"/>
      <c r="BD466" s="2"/>
      <c r="BE466" s="2"/>
      <c r="BF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108"/>
      <c r="AM467" s="108"/>
      <c r="AN467" s="108"/>
      <c r="AO467" s="108"/>
      <c r="AP467" s="108"/>
      <c r="AQ467" s="108"/>
      <c r="AR467" s="108"/>
      <c r="AS467" s="108"/>
      <c r="AT467" s="108"/>
      <c r="AU467" s="108"/>
      <c r="AV467" s="108"/>
      <c r="AW467" s="108"/>
      <c r="AX467" s="2"/>
      <c r="AY467" s="2"/>
      <c r="AZ467" s="2"/>
      <c r="BA467" s="2"/>
      <c r="BB467" s="2"/>
      <c r="BC467" s="2"/>
      <c r="BD467" s="2"/>
      <c r="BE467" s="2"/>
      <c r="BF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108"/>
      <c r="AM468" s="108"/>
      <c r="AN468" s="108"/>
      <c r="AO468" s="108"/>
      <c r="AP468" s="108"/>
      <c r="AQ468" s="108"/>
      <c r="AR468" s="108"/>
      <c r="AS468" s="108"/>
      <c r="AT468" s="108"/>
      <c r="AU468" s="108"/>
      <c r="AV468" s="108"/>
      <c r="AW468" s="108"/>
      <c r="AX468" s="2"/>
      <c r="AY468" s="2"/>
      <c r="AZ468" s="2"/>
      <c r="BA468" s="2"/>
      <c r="BB468" s="2"/>
      <c r="BC468" s="2"/>
      <c r="BD468" s="2"/>
      <c r="BE468" s="2"/>
      <c r="BF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108"/>
      <c r="AM469" s="108"/>
      <c r="AN469" s="108"/>
      <c r="AO469" s="108"/>
      <c r="AP469" s="108"/>
      <c r="AQ469" s="108"/>
      <c r="AR469" s="108"/>
      <c r="AS469" s="108"/>
      <c r="AT469" s="108"/>
      <c r="AU469" s="108"/>
      <c r="AV469" s="108"/>
      <c r="AW469" s="108"/>
      <c r="AX469" s="2"/>
      <c r="AY469" s="2"/>
      <c r="AZ469" s="2"/>
      <c r="BA469" s="2"/>
      <c r="BB469" s="2"/>
      <c r="BC469" s="2"/>
      <c r="BD469" s="2"/>
      <c r="BE469" s="2"/>
      <c r="BF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108"/>
      <c r="AM470" s="108"/>
      <c r="AN470" s="108"/>
      <c r="AO470" s="108"/>
      <c r="AP470" s="108"/>
      <c r="AQ470" s="108"/>
      <c r="AR470" s="108"/>
      <c r="AS470" s="108"/>
      <c r="AT470" s="108"/>
      <c r="AU470" s="108"/>
      <c r="AV470" s="108"/>
      <c r="AW470" s="108"/>
      <c r="AX470" s="2"/>
      <c r="AY470" s="2"/>
      <c r="AZ470" s="2"/>
      <c r="BA470" s="2"/>
      <c r="BB470" s="2"/>
      <c r="BC470" s="2"/>
      <c r="BD470" s="2"/>
      <c r="BE470" s="2"/>
      <c r="BF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108"/>
      <c r="AM471" s="108"/>
      <c r="AN471" s="108"/>
      <c r="AO471" s="108"/>
      <c r="AP471" s="108"/>
      <c r="AQ471" s="108"/>
      <c r="AR471" s="108"/>
      <c r="AS471" s="108"/>
      <c r="AT471" s="108"/>
      <c r="AU471" s="108"/>
      <c r="AV471" s="108"/>
      <c r="AW471" s="108"/>
      <c r="AX471" s="2"/>
      <c r="AY471" s="2"/>
      <c r="AZ471" s="2"/>
      <c r="BA471" s="2"/>
      <c r="BB471" s="2"/>
      <c r="BC471" s="2"/>
      <c r="BD471" s="2"/>
      <c r="BE471" s="2"/>
      <c r="BF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108"/>
      <c r="AM472" s="108"/>
      <c r="AN472" s="108"/>
      <c r="AO472" s="108"/>
      <c r="AP472" s="108"/>
      <c r="AQ472" s="108"/>
      <c r="AR472" s="108"/>
      <c r="AS472" s="108"/>
      <c r="AT472" s="108"/>
      <c r="AU472" s="108"/>
      <c r="AV472" s="108"/>
      <c r="AW472" s="108"/>
      <c r="AX472" s="2"/>
      <c r="AY472" s="2"/>
      <c r="AZ472" s="2"/>
      <c r="BA472" s="2"/>
      <c r="BB472" s="2"/>
      <c r="BC472" s="2"/>
      <c r="BD472" s="2"/>
      <c r="BE472" s="2"/>
      <c r="BF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108"/>
      <c r="AM473" s="108"/>
      <c r="AN473" s="108"/>
      <c r="AO473" s="108"/>
      <c r="AP473" s="108"/>
      <c r="AQ473" s="108"/>
      <c r="AR473" s="108"/>
      <c r="AS473" s="108"/>
      <c r="AT473" s="108"/>
      <c r="AU473" s="108"/>
      <c r="AV473" s="108"/>
      <c r="AW473" s="108"/>
      <c r="AX473" s="2"/>
      <c r="AY473" s="2"/>
      <c r="AZ473" s="2"/>
      <c r="BA473" s="2"/>
      <c r="BB473" s="2"/>
      <c r="BC473" s="2"/>
      <c r="BD473" s="2"/>
      <c r="BE473" s="2"/>
      <c r="BF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108"/>
      <c r="AM474" s="108"/>
      <c r="AN474" s="108"/>
      <c r="AO474" s="108"/>
      <c r="AP474" s="108"/>
      <c r="AQ474" s="108"/>
      <c r="AR474" s="108"/>
      <c r="AS474" s="108"/>
      <c r="AT474" s="108"/>
      <c r="AU474" s="108"/>
      <c r="AV474" s="108"/>
      <c r="AW474" s="108"/>
      <c r="AX474" s="2"/>
      <c r="AY474" s="2"/>
      <c r="AZ474" s="2"/>
      <c r="BA474" s="2"/>
      <c r="BB474" s="2"/>
      <c r="BC474" s="2"/>
      <c r="BD474" s="2"/>
      <c r="BE474" s="2"/>
      <c r="BF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108"/>
      <c r="AM475" s="108"/>
      <c r="AN475" s="108"/>
      <c r="AO475" s="108"/>
      <c r="AP475" s="108"/>
      <c r="AQ475" s="108"/>
      <c r="AR475" s="108"/>
      <c r="AS475" s="108"/>
      <c r="AT475" s="108"/>
      <c r="AU475" s="108"/>
      <c r="AV475" s="108"/>
      <c r="AW475" s="108"/>
      <c r="AX475" s="2"/>
      <c r="AY475" s="2"/>
      <c r="AZ475" s="2"/>
      <c r="BA475" s="2"/>
      <c r="BB475" s="2"/>
      <c r="BC475" s="2"/>
      <c r="BD475" s="2"/>
      <c r="BE475" s="2"/>
      <c r="BF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108"/>
      <c r="AM476" s="108"/>
      <c r="AN476" s="108"/>
      <c r="AO476" s="108"/>
      <c r="AP476" s="108"/>
      <c r="AQ476" s="108"/>
      <c r="AR476" s="108"/>
      <c r="AS476" s="108"/>
      <c r="AT476" s="108"/>
      <c r="AU476" s="108"/>
      <c r="AV476" s="108"/>
      <c r="AW476" s="108"/>
      <c r="AX476" s="2"/>
      <c r="AY476" s="2"/>
      <c r="AZ476" s="2"/>
      <c r="BA476" s="2"/>
      <c r="BB476" s="2"/>
      <c r="BC476" s="2"/>
      <c r="BD476" s="2"/>
      <c r="BE476" s="2"/>
      <c r="BF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108"/>
      <c r="AM477" s="108"/>
      <c r="AN477" s="108"/>
      <c r="AO477" s="108"/>
      <c r="AP477" s="108"/>
      <c r="AQ477" s="108"/>
      <c r="AR477" s="108"/>
      <c r="AS477" s="108"/>
      <c r="AT477" s="108"/>
      <c r="AU477" s="108"/>
      <c r="AV477" s="108"/>
      <c r="AW477" s="108"/>
      <c r="AX477" s="2"/>
      <c r="AY477" s="2"/>
      <c r="AZ477" s="2"/>
      <c r="BA477" s="2"/>
      <c r="BB477" s="2"/>
      <c r="BC477" s="2"/>
      <c r="BD477" s="2"/>
      <c r="BE477" s="2"/>
      <c r="BF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108"/>
      <c r="AM478" s="108"/>
      <c r="AN478" s="108"/>
      <c r="AO478" s="108"/>
      <c r="AP478" s="108"/>
      <c r="AQ478" s="108"/>
      <c r="AR478" s="108"/>
      <c r="AS478" s="108"/>
      <c r="AT478" s="108"/>
      <c r="AU478" s="108"/>
      <c r="AV478" s="108"/>
      <c r="AW478" s="108"/>
      <c r="AX478" s="2"/>
      <c r="AY478" s="2"/>
      <c r="AZ478" s="2"/>
      <c r="BA478" s="2"/>
      <c r="BB478" s="2"/>
      <c r="BC478" s="2"/>
      <c r="BD478" s="2"/>
      <c r="BE478" s="2"/>
      <c r="BF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108"/>
      <c r="AM479" s="108"/>
      <c r="AN479" s="108"/>
      <c r="AO479" s="108"/>
      <c r="AP479" s="108"/>
      <c r="AQ479" s="108"/>
      <c r="AR479" s="108"/>
      <c r="AS479" s="108"/>
      <c r="AT479" s="108"/>
      <c r="AU479" s="108"/>
      <c r="AV479" s="108"/>
      <c r="AW479" s="108"/>
      <c r="AX479" s="2"/>
      <c r="AY479" s="2"/>
      <c r="AZ479" s="2"/>
      <c r="BA479" s="2"/>
      <c r="BB479" s="2"/>
      <c r="BC479" s="2"/>
      <c r="BD479" s="2"/>
      <c r="BE479" s="2"/>
      <c r="BF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108"/>
      <c r="AM480" s="108"/>
      <c r="AN480" s="108"/>
      <c r="AO480" s="108"/>
      <c r="AP480" s="108"/>
      <c r="AQ480" s="108"/>
      <c r="AR480" s="108"/>
      <c r="AS480" s="108"/>
      <c r="AT480" s="108"/>
      <c r="AU480" s="108"/>
      <c r="AV480" s="108"/>
      <c r="AW480" s="108"/>
      <c r="AX480" s="2"/>
      <c r="AY480" s="2"/>
      <c r="AZ480" s="2"/>
      <c r="BA480" s="2"/>
      <c r="BB480" s="2"/>
      <c r="BC480" s="2"/>
      <c r="BD480" s="2"/>
      <c r="BE480" s="2"/>
      <c r="BF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108"/>
      <c r="AM481" s="108"/>
      <c r="AN481" s="108"/>
      <c r="AO481" s="108"/>
      <c r="AP481" s="108"/>
      <c r="AQ481" s="108"/>
      <c r="AR481" s="108"/>
      <c r="AS481" s="108"/>
      <c r="AT481" s="108"/>
      <c r="AU481" s="108"/>
      <c r="AV481" s="108"/>
      <c r="AW481" s="108"/>
      <c r="AX481" s="2"/>
      <c r="AY481" s="2"/>
      <c r="AZ481" s="2"/>
      <c r="BA481" s="2"/>
      <c r="BB481" s="2"/>
      <c r="BC481" s="2"/>
      <c r="BD481" s="2"/>
      <c r="BE481" s="2"/>
      <c r="BF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108"/>
      <c r="AM482" s="108"/>
      <c r="AN482" s="108"/>
      <c r="AO482" s="108"/>
      <c r="AP482" s="108"/>
      <c r="AQ482" s="108"/>
      <c r="AR482" s="108"/>
      <c r="AS482" s="108"/>
      <c r="AT482" s="108"/>
      <c r="AU482" s="108"/>
      <c r="AV482" s="108"/>
      <c r="AW482" s="108"/>
      <c r="AX482" s="2"/>
      <c r="AY482" s="2"/>
      <c r="AZ482" s="2"/>
      <c r="BA482" s="2"/>
      <c r="BB482" s="2"/>
      <c r="BC482" s="2"/>
      <c r="BD482" s="2"/>
      <c r="BE482" s="2"/>
      <c r="BF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108"/>
      <c r="AM483" s="108"/>
      <c r="AN483" s="108"/>
      <c r="AO483" s="108"/>
      <c r="AP483" s="108"/>
      <c r="AQ483" s="108"/>
      <c r="AR483" s="108"/>
      <c r="AS483" s="108"/>
      <c r="AT483" s="108"/>
      <c r="AU483" s="108"/>
      <c r="AV483" s="108"/>
      <c r="AW483" s="108"/>
      <c r="AX483" s="2"/>
      <c r="AY483" s="2"/>
      <c r="AZ483" s="2"/>
      <c r="BA483" s="2"/>
      <c r="BB483" s="2"/>
      <c r="BC483" s="2"/>
      <c r="BD483" s="2"/>
      <c r="BE483" s="2"/>
      <c r="BF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108"/>
      <c r="AM484" s="108"/>
      <c r="AN484" s="108"/>
      <c r="AO484" s="108"/>
      <c r="AP484" s="108"/>
      <c r="AQ484" s="108"/>
      <c r="AR484" s="108"/>
      <c r="AS484" s="108"/>
      <c r="AT484" s="108"/>
      <c r="AU484" s="108"/>
      <c r="AV484" s="108"/>
      <c r="AW484" s="108"/>
      <c r="AX484" s="2"/>
      <c r="AY484" s="2"/>
      <c r="AZ484" s="2"/>
      <c r="BA484" s="2"/>
      <c r="BB484" s="2"/>
      <c r="BC484" s="2"/>
      <c r="BD484" s="2"/>
      <c r="BE484" s="2"/>
      <c r="BF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108"/>
      <c r="AM485" s="108"/>
      <c r="AN485" s="108"/>
      <c r="AO485" s="108"/>
      <c r="AP485" s="108"/>
      <c r="AQ485" s="108"/>
      <c r="AR485" s="108"/>
      <c r="AS485" s="108"/>
      <c r="AT485" s="108"/>
      <c r="AU485" s="108"/>
      <c r="AV485" s="108"/>
      <c r="AW485" s="108"/>
      <c r="AX485" s="2"/>
      <c r="AY485" s="2"/>
      <c r="AZ485" s="2"/>
      <c r="BA485" s="2"/>
      <c r="BB485" s="2"/>
      <c r="BC485" s="2"/>
      <c r="BD485" s="2"/>
      <c r="BE485" s="2"/>
      <c r="BF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108"/>
      <c r="AM486" s="108"/>
      <c r="AN486" s="108"/>
      <c r="AO486" s="108"/>
      <c r="AP486" s="108"/>
      <c r="AQ486" s="108"/>
      <c r="AR486" s="108"/>
      <c r="AS486" s="108"/>
      <c r="AT486" s="108"/>
      <c r="AU486" s="108"/>
      <c r="AV486" s="108"/>
      <c r="AW486" s="108"/>
      <c r="AX486" s="2"/>
      <c r="AY486" s="2"/>
      <c r="AZ486" s="2"/>
      <c r="BA486" s="2"/>
      <c r="BB486" s="2"/>
      <c r="BC486" s="2"/>
      <c r="BD486" s="2"/>
      <c r="BE486" s="2"/>
      <c r="BF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108"/>
      <c r="AM487" s="108"/>
      <c r="AN487" s="108"/>
      <c r="AO487" s="108"/>
      <c r="AP487" s="108"/>
      <c r="AQ487" s="108"/>
      <c r="AR487" s="108"/>
      <c r="AS487" s="108"/>
      <c r="AT487" s="108"/>
      <c r="AU487" s="108"/>
      <c r="AV487" s="108"/>
      <c r="AW487" s="108"/>
      <c r="AX487" s="2"/>
      <c r="AY487" s="2"/>
      <c r="AZ487" s="2"/>
      <c r="BA487" s="2"/>
      <c r="BB487" s="2"/>
      <c r="BC487" s="2"/>
      <c r="BD487" s="2"/>
      <c r="BE487" s="2"/>
      <c r="BF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108"/>
      <c r="AM488" s="108"/>
      <c r="AN488" s="108"/>
      <c r="AO488" s="108"/>
      <c r="AP488" s="108"/>
      <c r="AQ488" s="108"/>
      <c r="AR488" s="108"/>
      <c r="AS488" s="108"/>
      <c r="AT488" s="108"/>
      <c r="AU488" s="108"/>
      <c r="AV488" s="108"/>
      <c r="AW488" s="108"/>
      <c r="AX488" s="2"/>
      <c r="AY488" s="2"/>
      <c r="AZ488" s="2"/>
      <c r="BA488" s="2"/>
      <c r="BB488" s="2"/>
      <c r="BC488" s="2"/>
      <c r="BD488" s="2"/>
      <c r="BE488" s="2"/>
      <c r="BF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108"/>
      <c r="AM489" s="108"/>
      <c r="AN489" s="108"/>
      <c r="AO489" s="108"/>
      <c r="AP489" s="108"/>
      <c r="AQ489" s="108"/>
      <c r="AR489" s="108"/>
      <c r="AS489" s="108"/>
      <c r="AT489" s="108"/>
      <c r="AU489" s="108"/>
      <c r="AV489" s="108"/>
      <c r="AW489" s="108"/>
      <c r="AX489" s="2"/>
      <c r="AY489" s="2"/>
      <c r="AZ489" s="2"/>
      <c r="BA489" s="2"/>
      <c r="BB489" s="2"/>
      <c r="BC489" s="2"/>
      <c r="BD489" s="2"/>
      <c r="BE489" s="2"/>
      <c r="BF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108"/>
      <c r="AM490" s="108"/>
      <c r="AN490" s="108"/>
      <c r="AO490" s="108"/>
      <c r="AP490" s="108"/>
      <c r="AQ490" s="108"/>
      <c r="AR490" s="108"/>
      <c r="AS490" s="108"/>
      <c r="AT490" s="108"/>
      <c r="AU490" s="108"/>
      <c r="AV490" s="108"/>
      <c r="AW490" s="108"/>
      <c r="AX490" s="2"/>
      <c r="AY490" s="2"/>
      <c r="AZ490" s="2"/>
      <c r="BA490" s="2"/>
      <c r="BB490" s="2"/>
      <c r="BC490" s="2"/>
      <c r="BD490" s="2"/>
      <c r="BE490" s="2"/>
      <c r="BF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108"/>
      <c r="AM491" s="108"/>
      <c r="AN491" s="108"/>
      <c r="AO491" s="108"/>
      <c r="AP491" s="108"/>
      <c r="AQ491" s="108"/>
      <c r="AR491" s="108"/>
      <c r="AS491" s="108"/>
      <c r="AT491" s="108"/>
      <c r="AU491" s="108"/>
      <c r="AV491" s="108"/>
      <c r="AW491" s="108"/>
      <c r="AX491" s="2"/>
      <c r="AY491" s="2"/>
      <c r="AZ491" s="2"/>
      <c r="BA491" s="2"/>
      <c r="BB491" s="2"/>
      <c r="BC491" s="2"/>
      <c r="BD491" s="2"/>
      <c r="BE491" s="2"/>
      <c r="BF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108"/>
      <c r="AM492" s="108"/>
      <c r="AN492" s="108"/>
      <c r="AO492" s="108"/>
      <c r="AP492" s="108"/>
      <c r="AQ492" s="108"/>
      <c r="AR492" s="108"/>
      <c r="AS492" s="108"/>
      <c r="AT492" s="108"/>
      <c r="AU492" s="108"/>
      <c r="AV492" s="108"/>
      <c r="AW492" s="108"/>
      <c r="AX492" s="2"/>
      <c r="AY492" s="2"/>
      <c r="AZ492" s="2"/>
      <c r="BA492" s="2"/>
      <c r="BB492" s="2"/>
      <c r="BC492" s="2"/>
      <c r="BD492" s="2"/>
      <c r="BE492" s="2"/>
      <c r="BF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108"/>
      <c r="AM493" s="108"/>
      <c r="AN493" s="108"/>
      <c r="AO493" s="108"/>
      <c r="AP493" s="108"/>
      <c r="AQ493" s="108"/>
      <c r="AR493" s="108"/>
      <c r="AS493" s="108"/>
      <c r="AT493" s="108"/>
      <c r="AU493" s="108"/>
      <c r="AV493" s="108"/>
      <c r="AW493" s="108"/>
      <c r="AX493" s="2"/>
      <c r="AY493" s="2"/>
      <c r="AZ493" s="2"/>
      <c r="BA493" s="2"/>
      <c r="BB493" s="2"/>
      <c r="BC493" s="2"/>
      <c r="BD493" s="2"/>
      <c r="BE493" s="2"/>
      <c r="BF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108"/>
      <c r="AM494" s="108"/>
      <c r="AN494" s="108"/>
      <c r="AO494" s="108"/>
      <c r="AP494" s="108"/>
      <c r="AQ494" s="108"/>
      <c r="AR494" s="108"/>
      <c r="AS494" s="108"/>
      <c r="AT494" s="108"/>
      <c r="AU494" s="108"/>
      <c r="AV494" s="108"/>
      <c r="AW494" s="108"/>
      <c r="AX494" s="2"/>
      <c r="AY494" s="2"/>
      <c r="AZ494" s="2"/>
      <c r="BA494" s="2"/>
      <c r="BB494" s="2"/>
      <c r="BC494" s="2"/>
      <c r="BD494" s="2"/>
      <c r="BE494" s="2"/>
      <c r="BF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108"/>
      <c r="AM495" s="108"/>
      <c r="AN495" s="108"/>
      <c r="AO495" s="108"/>
      <c r="AP495" s="108"/>
      <c r="AQ495" s="108"/>
      <c r="AR495" s="108"/>
      <c r="AS495" s="108"/>
      <c r="AT495" s="108"/>
      <c r="AU495" s="108"/>
      <c r="AV495" s="108"/>
      <c r="AW495" s="108"/>
      <c r="AX495" s="2"/>
      <c r="AY495" s="2"/>
      <c r="AZ495" s="2"/>
      <c r="BA495" s="2"/>
      <c r="BB495" s="2"/>
      <c r="BC495" s="2"/>
      <c r="BD495" s="2"/>
      <c r="BE495" s="2"/>
      <c r="BF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108"/>
      <c r="AM496" s="108"/>
      <c r="AN496" s="108"/>
      <c r="AO496" s="108"/>
      <c r="AP496" s="108"/>
      <c r="AQ496" s="108"/>
      <c r="AR496" s="108"/>
      <c r="AS496" s="108"/>
      <c r="AT496" s="108"/>
      <c r="AU496" s="108"/>
      <c r="AV496" s="108"/>
      <c r="AW496" s="108"/>
      <c r="AX496" s="2"/>
      <c r="AY496" s="2"/>
      <c r="AZ496" s="2"/>
      <c r="BA496" s="2"/>
      <c r="BB496" s="2"/>
      <c r="BC496" s="2"/>
      <c r="BD496" s="2"/>
      <c r="BE496" s="2"/>
      <c r="BF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108"/>
      <c r="AM497" s="108"/>
      <c r="AN497" s="108"/>
      <c r="AO497" s="108"/>
      <c r="AP497" s="108"/>
      <c r="AQ497" s="108"/>
      <c r="AR497" s="108"/>
      <c r="AS497" s="108"/>
      <c r="AT497" s="108"/>
      <c r="AU497" s="108"/>
      <c r="AV497" s="108"/>
      <c r="AW497" s="108"/>
      <c r="AX497" s="2"/>
      <c r="AY497" s="2"/>
      <c r="AZ497" s="2"/>
      <c r="BA497" s="2"/>
      <c r="BB497" s="2"/>
      <c r="BC497" s="2"/>
      <c r="BD497" s="2"/>
      <c r="BE497" s="2"/>
      <c r="BF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108"/>
      <c r="AM498" s="108"/>
      <c r="AN498" s="108"/>
      <c r="AO498" s="108"/>
      <c r="AP498" s="108"/>
      <c r="AQ498" s="108"/>
      <c r="AR498" s="108"/>
      <c r="AS498" s="108"/>
      <c r="AT498" s="108"/>
      <c r="AU498" s="108"/>
      <c r="AV498" s="108"/>
      <c r="AW498" s="108"/>
      <c r="AX498" s="2"/>
      <c r="AY498" s="2"/>
      <c r="AZ498" s="2"/>
      <c r="BA498" s="2"/>
      <c r="BB498" s="2"/>
      <c r="BC498" s="2"/>
      <c r="BD498" s="2"/>
      <c r="BE498" s="2"/>
      <c r="BF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108"/>
      <c r="AM499" s="108"/>
      <c r="AN499" s="108"/>
      <c r="AO499" s="108"/>
      <c r="AP499" s="108"/>
      <c r="AQ499" s="108"/>
      <c r="AR499" s="108"/>
      <c r="AS499" s="108"/>
      <c r="AT499" s="108"/>
      <c r="AU499" s="108"/>
      <c r="AV499" s="108"/>
      <c r="AW499" s="108"/>
      <c r="AX499" s="2"/>
      <c r="AY499" s="2"/>
      <c r="AZ499" s="2"/>
      <c r="BA499" s="2"/>
      <c r="BB499" s="2"/>
      <c r="BC499" s="2"/>
      <c r="BD499" s="2"/>
      <c r="BE499" s="2"/>
      <c r="BF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108"/>
      <c r="AM500" s="108"/>
      <c r="AN500" s="108"/>
      <c r="AO500" s="108"/>
      <c r="AP500" s="108"/>
      <c r="AQ500" s="108"/>
      <c r="AR500" s="108"/>
      <c r="AS500" s="108"/>
      <c r="AT500" s="108"/>
      <c r="AU500" s="108"/>
      <c r="AV500" s="108"/>
      <c r="AW500" s="108"/>
      <c r="AX500" s="2"/>
      <c r="AY500" s="2"/>
      <c r="AZ500" s="2"/>
      <c r="BA500" s="2"/>
      <c r="BB500" s="2"/>
      <c r="BC500" s="2"/>
      <c r="BD500" s="2"/>
      <c r="BE500" s="2"/>
      <c r="BF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108"/>
      <c r="AM501" s="108"/>
      <c r="AN501" s="108"/>
      <c r="AO501" s="108"/>
      <c r="AP501" s="108"/>
      <c r="AQ501" s="108"/>
      <c r="AR501" s="108"/>
      <c r="AS501" s="108"/>
      <c r="AT501" s="108"/>
      <c r="AU501" s="108"/>
      <c r="AV501" s="108"/>
      <c r="AW501" s="108"/>
      <c r="AX501" s="2"/>
      <c r="AY501" s="2"/>
      <c r="AZ501" s="2"/>
      <c r="BA501" s="2"/>
      <c r="BB501" s="2"/>
      <c r="BC501" s="2"/>
      <c r="BD501" s="2"/>
      <c r="BE501" s="2"/>
      <c r="BF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108"/>
      <c r="AM502" s="108"/>
      <c r="AN502" s="108"/>
      <c r="AO502" s="108"/>
      <c r="AP502" s="108"/>
      <c r="AQ502" s="108"/>
      <c r="AR502" s="108"/>
      <c r="AS502" s="108"/>
      <c r="AT502" s="108"/>
      <c r="AU502" s="108"/>
      <c r="AV502" s="108"/>
      <c r="AW502" s="108"/>
      <c r="AX502" s="2"/>
      <c r="AY502" s="2"/>
      <c r="AZ502" s="2"/>
      <c r="BA502" s="2"/>
      <c r="BB502" s="2"/>
      <c r="BC502" s="2"/>
      <c r="BD502" s="2"/>
      <c r="BE502" s="2"/>
      <c r="BF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108"/>
      <c r="AM503" s="108"/>
      <c r="AN503" s="108"/>
      <c r="AO503" s="108"/>
      <c r="AP503" s="108"/>
      <c r="AQ503" s="108"/>
      <c r="AR503" s="108"/>
      <c r="AS503" s="108"/>
      <c r="AT503" s="108"/>
      <c r="AU503" s="108"/>
      <c r="AV503" s="108"/>
      <c r="AW503" s="108"/>
      <c r="AX503" s="2"/>
      <c r="AY503" s="2"/>
      <c r="AZ503" s="2"/>
      <c r="BA503" s="2"/>
      <c r="BB503" s="2"/>
      <c r="BC503" s="2"/>
      <c r="BD503" s="2"/>
      <c r="BE503" s="2"/>
      <c r="BF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108"/>
      <c r="AM504" s="108"/>
      <c r="AN504" s="108"/>
      <c r="AO504" s="108"/>
      <c r="AP504" s="108"/>
      <c r="AQ504" s="108"/>
      <c r="AR504" s="108"/>
      <c r="AS504" s="108"/>
      <c r="AT504" s="108"/>
      <c r="AU504" s="108"/>
      <c r="AV504" s="108"/>
      <c r="AW504" s="108"/>
      <c r="AX504" s="2"/>
      <c r="AY504" s="2"/>
      <c r="AZ504" s="2"/>
      <c r="BA504" s="2"/>
      <c r="BB504" s="2"/>
      <c r="BC504" s="2"/>
      <c r="BD504" s="2"/>
      <c r="BE504" s="2"/>
      <c r="BF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108"/>
      <c r="AM505" s="108"/>
      <c r="AN505" s="108"/>
      <c r="AO505" s="108"/>
      <c r="AP505" s="108"/>
      <c r="AQ505" s="108"/>
      <c r="AR505" s="108"/>
      <c r="AS505" s="108"/>
      <c r="AT505" s="108"/>
      <c r="AU505" s="108"/>
      <c r="AV505" s="108"/>
      <c r="AW505" s="108"/>
      <c r="AX505" s="2"/>
      <c r="AY505" s="2"/>
      <c r="AZ505" s="2"/>
      <c r="BA505" s="2"/>
      <c r="BB505" s="2"/>
      <c r="BC505" s="2"/>
      <c r="BD505" s="2"/>
      <c r="BE505" s="2"/>
      <c r="BF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108"/>
      <c r="AM506" s="108"/>
      <c r="AN506" s="108"/>
      <c r="AO506" s="108"/>
      <c r="AP506" s="108"/>
      <c r="AQ506" s="108"/>
      <c r="AR506" s="108"/>
      <c r="AS506" s="108"/>
      <c r="AT506" s="108"/>
      <c r="AU506" s="108"/>
      <c r="AV506" s="108"/>
      <c r="AW506" s="108"/>
      <c r="AX506" s="2"/>
      <c r="AY506" s="2"/>
      <c r="AZ506" s="2"/>
      <c r="BA506" s="2"/>
      <c r="BB506" s="2"/>
      <c r="BC506" s="2"/>
      <c r="BD506" s="2"/>
      <c r="BE506" s="2"/>
      <c r="BF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108"/>
      <c r="AM507" s="108"/>
      <c r="AN507" s="108"/>
      <c r="AO507" s="108"/>
      <c r="AP507" s="108"/>
      <c r="AQ507" s="108"/>
      <c r="AR507" s="108"/>
      <c r="AS507" s="108"/>
      <c r="AT507" s="108"/>
      <c r="AU507" s="108"/>
      <c r="AV507" s="108"/>
      <c r="AW507" s="108"/>
      <c r="AX507" s="2"/>
      <c r="AY507" s="2"/>
      <c r="AZ507" s="2"/>
      <c r="BA507" s="2"/>
      <c r="BB507" s="2"/>
      <c r="BC507" s="2"/>
      <c r="BD507" s="2"/>
      <c r="BE507" s="2"/>
      <c r="BF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108"/>
      <c r="AM508" s="108"/>
      <c r="AN508" s="108"/>
      <c r="AO508" s="108"/>
      <c r="AP508" s="108"/>
      <c r="AQ508" s="108"/>
      <c r="AR508" s="108"/>
      <c r="AS508" s="108"/>
      <c r="AT508" s="108"/>
      <c r="AU508" s="108"/>
      <c r="AV508" s="108"/>
      <c r="AW508" s="108"/>
      <c r="AX508" s="2"/>
      <c r="AY508" s="2"/>
      <c r="AZ508" s="2"/>
      <c r="BA508" s="2"/>
      <c r="BB508" s="2"/>
      <c r="BC508" s="2"/>
      <c r="BD508" s="2"/>
      <c r="BE508" s="2"/>
      <c r="BF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108"/>
      <c r="AM509" s="108"/>
      <c r="AN509" s="108"/>
      <c r="AO509" s="108"/>
      <c r="AP509" s="108"/>
      <c r="AQ509" s="108"/>
      <c r="AR509" s="108"/>
      <c r="AS509" s="108"/>
      <c r="AT509" s="108"/>
      <c r="AU509" s="108"/>
      <c r="AV509" s="108"/>
      <c r="AW509" s="108"/>
      <c r="AX509" s="2"/>
      <c r="AY509" s="2"/>
      <c r="AZ509" s="2"/>
      <c r="BA509" s="2"/>
      <c r="BB509" s="2"/>
      <c r="BC509" s="2"/>
      <c r="BD509" s="2"/>
      <c r="BE509" s="2"/>
      <c r="BF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108"/>
      <c r="AM510" s="108"/>
      <c r="AN510" s="108"/>
      <c r="AO510" s="108"/>
      <c r="AP510" s="108"/>
      <c r="AQ510" s="108"/>
      <c r="AR510" s="108"/>
      <c r="AS510" s="108"/>
      <c r="AT510" s="108"/>
      <c r="AU510" s="108"/>
      <c r="AV510" s="108"/>
      <c r="AW510" s="108"/>
      <c r="AX510" s="2"/>
      <c r="AY510" s="2"/>
      <c r="AZ510" s="2"/>
      <c r="BA510" s="2"/>
      <c r="BB510" s="2"/>
      <c r="BC510" s="2"/>
      <c r="BD510" s="2"/>
      <c r="BE510" s="2"/>
      <c r="BF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108"/>
      <c r="AM511" s="108"/>
      <c r="AN511" s="108"/>
      <c r="AO511" s="108"/>
      <c r="AP511" s="108"/>
      <c r="AQ511" s="108"/>
      <c r="AR511" s="108"/>
      <c r="AS511" s="108"/>
      <c r="AT511" s="108"/>
      <c r="AU511" s="108"/>
      <c r="AV511" s="108"/>
      <c r="AW511" s="108"/>
      <c r="AX511" s="2"/>
      <c r="AY511" s="2"/>
      <c r="AZ511" s="2"/>
      <c r="BA511" s="2"/>
      <c r="BB511" s="2"/>
      <c r="BC511" s="2"/>
      <c r="BD511" s="2"/>
      <c r="BE511" s="2"/>
      <c r="BF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108"/>
      <c r="AM512" s="108"/>
      <c r="AN512" s="108"/>
      <c r="AO512" s="108"/>
      <c r="AP512" s="108"/>
      <c r="AQ512" s="108"/>
      <c r="AR512" s="108"/>
      <c r="AS512" s="108"/>
      <c r="AT512" s="108"/>
      <c r="AU512" s="108"/>
      <c r="AV512" s="108"/>
      <c r="AW512" s="108"/>
      <c r="AX512" s="2"/>
      <c r="AY512" s="2"/>
      <c r="AZ512" s="2"/>
      <c r="BA512" s="2"/>
      <c r="BB512" s="2"/>
      <c r="BC512" s="2"/>
      <c r="BD512" s="2"/>
      <c r="BE512" s="2"/>
      <c r="BF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108"/>
      <c r="AM513" s="108"/>
      <c r="AN513" s="108"/>
      <c r="AO513" s="108"/>
      <c r="AP513" s="108"/>
      <c r="AQ513" s="108"/>
      <c r="AR513" s="108"/>
      <c r="AS513" s="108"/>
      <c r="AT513" s="108"/>
      <c r="AU513" s="108"/>
      <c r="AV513" s="108"/>
      <c r="AW513" s="108"/>
      <c r="AX513" s="2"/>
      <c r="AY513" s="2"/>
      <c r="AZ513" s="2"/>
      <c r="BA513" s="2"/>
      <c r="BB513" s="2"/>
      <c r="BC513" s="2"/>
      <c r="BD513" s="2"/>
      <c r="BE513" s="2"/>
      <c r="BF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108"/>
      <c r="AM514" s="108"/>
      <c r="AN514" s="108"/>
      <c r="AO514" s="108"/>
      <c r="AP514" s="108"/>
      <c r="AQ514" s="108"/>
      <c r="AR514" s="108"/>
      <c r="AS514" s="108"/>
      <c r="AT514" s="108"/>
      <c r="AU514" s="108"/>
      <c r="AV514" s="108"/>
      <c r="AW514" s="108"/>
      <c r="AX514" s="2"/>
      <c r="AY514" s="2"/>
      <c r="AZ514" s="2"/>
      <c r="BA514" s="2"/>
      <c r="BB514" s="2"/>
      <c r="BC514" s="2"/>
      <c r="BD514" s="2"/>
      <c r="BE514" s="2"/>
      <c r="BF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108"/>
      <c r="AM515" s="108"/>
      <c r="AN515" s="108"/>
      <c r="AO515" s="108"/>
      <c r="AP515" s="108"/>
      <c r="AQ515" s="108"/>
      <c r="AR515" s="108"/>
      <c r="AS515" s="108"/>
      <c r="AT515" s="108"/>
      <c r="AU515" s="108"/>
      <c r="AV515" s="108"/>
      <c r="AW515" s="108"/>
      <c r="AX515" s="2"/>
      <c r="AY515" s="2"/>
      <c r="AZ515" s="2"/>
      <c r="BA515" s="2"/>
      <c r="BB515" s="2"/>
      <c r="BC515" s="2"/>
      <c r="BD515" s="2"/>
      <c r="BE515" s="2"/>
      <c r="BF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108"/>
      <c r="AM516" s="108"/>
      <c r="AN516" s="108"/>
      <c r="AO516" s="108"/>
      <c r="AP516" s="108"/>
      <c r="AQ516" s="108"/>
      <c r="AR516" s="108"/>
      <c r="AS516" s="108"/>
      <c r="AT516" s="108"/>
      <c r="AU516" s="108"/>
      <c r="AV516" s="108"/>
      <c r="AW516" s="108"/>
      <c r="AX516" s="2"/>
      <c r="AY516" s="2"/>
      <c r="AZ516" s="2"/>
      <c r="BA516" s="2"/>
      <c r="BB516" s="2"/>
      <c r="BC516" s="2"/>
      <c r="BD516" s="2"/>
      <c r="BE516" s="2"/>
      <c r="BF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108"/>
      <c r="AM517" s="108"/>
      <c r="AN517" s="108"/>
      <c r="AO517" s="108"/>
      <c r="AP517" s="108"/>
      <c r="AQ517" s="108"/>
      <c r="AR517" s="108"/>
      <c r="AS517" s="108"/>
      <c r="AT517" s="108"/>
      <c r="AU517" s="108"/>
      <c r="AV517" s="108"/>
      <c r="AW517" s="108"/>
      <c r="AX517" s="2"/>
      <c r="AY517" s="2"/>
      <c r="AZ517" s="2"/>
      <c r="BA517" s="2"/>
      <c r="BB517" s="2"/>
      <c r="BC517" s="2"/>
      <c r="BD517" s="2"/>
      <c r="BE517" s="2"/>
      <c r="BF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108"/>
      <c r="AM518" s="108"/>
      <c r="AN518" s="108"/>
      <c r="AO518" s="108"/>
      <c r="AP518" s="108"/>
      <c r="AQ518" s="108"/>
      <c r="AR518" s="108"/>
      <c r="AS518" s="108"/>
      <c r="AT518" s="108"/>
      <c r="AU518" s="108"/>
      <c r="AV518" s="108"/>
      <c r="AW518" s="108"/>
      <c r="AX518" s="2"/>
      <c r="AY518" s="2"/>
      <c r="AZ518" s="2"/>
      <c r="BA518" s="2"/>
      <c r="BB518" s="2"/>
      <c r="BC518" s="2"/>
      <c r="BD518" s="2"/>
      <c r="BE518" s="2"/>
      <c r="BF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108"/>
      <c r="AM519" s="108"/>
      <c r="AN519" s="108"/>
      <c r="AO519" s="108"/>
      <c r="AP519" s="108"/>
      <c r="AQ519" s="108"/>
      <c r="AR519" s="108"/>
      <c r="AS519" s="108"/>
      <c r="AT519" s="108"/>
      <c r="AU519" s="108"/>
      <c r="AV519" s="108"/>
      <c r="AW519" s="108"/>
      <c r="AX519" s="2"/>
      <c r="AY519" s="2"/>
      <c r="AZ519" s="2"/>
      <c r="BA519" s="2"/>
      <c r="BB519" s="2"/>
      <c r="BC519" s="2"/>
      <c r="BD519" s="2"/>
      <c r="BE519" s="2"/>
      <c r="BF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108"/>
      <c r="AM520" s="108"/>
      <c r="AN520" s="108"/>
      <c r="AO520" s="108"/>
      <c r="AP520" s="108"/>
      <c r="AQ520" s="108"/>
      <c r="AR520" s="108"/>
      <c r="AS520" s="108"/>
      <c r="AT520" s="108"/>
      <c r="AU520" s="108"/>
      <c r="AV520" s="108"/>
      <c r="AW520" s="108"/>
      <c r="AX520" s="2"/>
      <c r="AY520" s="2"/>
      <c r="AZ520" s="2"/>
      <c r="BA520" s="2"/>
      <c r="BB520" s="2"/>
      <c r="BC520" s="2"/>
      <c r="BD520" s="2"/>
      <c r="BE520" s="2"/>
      <c r="BF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108"/>
      <c r="AM521" s="108"/>
      <c r="AN521" s="108"/>
      <c r="AO521" s="108"/>
      <c r="AP521" s="108"/>
      <c r="AQ521" s="108"/>
      <c r="AR521" s="108"/>
      <c r="AS521" s="108"/>
      <c r="AT521" s="108"/>
      <c r="AU521" s="108"/>
      <c r="AV521" s="108"/>
      <c r="AW521" s="108"/>
      <c r="AX521" s="2"/>
      <c r="AY521" s="2"/>
      <c r="AZ521" s="2"/>
      <c r="BA521" s="2"/>
      <c r="BB521" s="2"/>
      <c r="BC521" s="2"/>
      <c r="BD521" s="2"/>
      <c r="BE521" s="2"/>
      <c r="BF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108"/>
      <c r="AM522" s="108"/>
      <c r="AN522" s="108"/>
      <c r="AO522" s="108"/>
      <c r="AP522" s="108"/>
      <c r="AQ522" s="108"/>
      <c r="AR522" s="108"/>
      <c r="AS522" s="108"/>
      <c r="AT522" s="108"/>
      <c r="AU522" s="108"/>
      <c r="AV522" s="108"/>
      <c r="AW522" s="108"/>
      <c r="AX522" s="2"/>
      <c r="AY522" s="2"/>
      <c r="AZ522" s="2"/>
      <c r="BA522" s="2"/>
      <c r="BB522" s="2"/>
      <c r="BC522" s="2"/>
      <c r="BD522" s="2"/>
      <c r="BE522" s="2"/>
      <c r="BF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108"/>
      <c r="AM523" s="108"/>
      <c r="AN523" s="108"/>
      <c r="AO523" s="108"/>
      <c r="AP523" s="108"/>
      <c r="AQ523" s="108"/>
      <c r="AR523" s="108"/>
      <c r="AS523" s="108"/>
      <c r="AT523" s="108"/>
      <c r="AU523" s="108"/>
      <c r="AV523" s="108"/>
      <c r="AW523" s="108"/>
      <c r="AX523" s="2"/>
      <c r="AY523" s="2"/>
      <c r="AZ523" s="2"/>
      <c r="BA523" s="2"/>
      <c r="BB523" s="2"/>
      <c r="BC523" s="2"/>
      <c r="BD523" s="2"/>
      <c r="BE523" s="2"/>
      <c r="BF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108"/>
      <c r="AM524" s="108"/>
      <c r="AN524" s="108"/>
      <c r="AO524" s="108"/>
      <c r="AP524" s="108"/>
      <c r="AQ524" s="108"/>
      <c r="AR524" s="108"/>
      <c r="AS524" s="108"/>
      <c r="AT524" s="108"/>
      <c r="AU524" s="108"/>
      <c r="AV524" s="108"/>
      <c r="AW524" s="108"/>
      <c r="AX524" s="2"/>
      <c r="AY524" s="2"/>
      <c r="AZ524" s="2"/>
      <c r="BA524" s="2"/>
      <c r="BB524" s="2"/>
      <c r="BC524" s="2"/>
      <c r="BD524" s="2"/>
      <c r="BE524" s="2"/>
      <c r="BF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108"/>
      <c r="AM525" s="108"/>
      <c r="AN525" s="108"/>
      <c r="AO525" s="108"/>
      <c r="AP525" s="108"/>
      <c r="AQ525" s="108"/>
      <c r="AR525" s="108"/>
      <c r="AS525" s="108"/>
      <c r="AT525" s="108"/>
      <c r="AU525" s="108"/>
      <c r="AV525" s="108"/>
      <c r="AW525" s="108"/>
      <c r="AX525" s="2"/>
      <c r="AY525" s="2"/>
      <c r="AZ525" s="2"/>
      <c r="BA525" s="2"/>
      <c r="BB525" s="2"/>
      <c r="BC525" s="2"/>
      <c r="BD525" s="2"/>
      <c r="BE525" s="2"/>
      <c r="BF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108"/>
      <c r="AM526" s="108"/>
      <c r="AN526" s="108"/>
      <c r="AO526" s="108"/>
      <c r="AP526" s="108"/>
      <c r="AQ526" s="108"/>
      <c r="AR526" s="108"/>
      <c r="AS526" s="108"/>
      <c r="AT526" s="108"/>
      <c r="AU526" s="108"/>
      <c r="AV526" s="108"/>
      <c r="AW526" s="108"/>
      <c r="AX526" s="2"/>
      <c r="AY526" s="2"/>
      <c r="AZ526" s="2"/>
      <c r="BA526" s="2"/>
      <c r="BB526" s="2"/>
      <c r="BC526" s="2"/>
      <c r="BD526" s="2"/>
      <c r="BE526" s="2"/>
      <c r="BF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108"/>
      <c r="AM527" s="108"/>
      <c r="AN527" s="108"/>
      <c r="AO527" s="108"/>
      <c r="AP527" s="108"/>
      <c r="AQ527" s="108"/>
      <c r="AR527" s="108"/>
      <c r="AS527" s="108"/>
      <c r="AT527" s="108"/>
      <c r="AU527" s="108"/>
      <c r="AV527" s="108"/>
      <c r="AW527" s="108"/>
      <c r="AX527" s="2"/>
      <c r="AY527" s="2"/>
      <c r="AZ527" s="2"/>
      <c r="BA527" s="2"/>
      <c r="BB527" s="2"/>
      <c r="BC527" s="2"/>
      <c r="BD527" s="2"/>
      <c r="BE527" s="2"/>
      <c r="BF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108"/>
      <c r="AM528" s="108"/>
      <c r="AN528" s="108"/>
      <c r="AO528" s="108"/>
      <c r="AP528" s="108"/>
      <c r="AQ528" s="108"/>
      <c r="AR528" s="108"/>
      <c r="AS528" s="108"/>
      <c r="AT528" s="108"/>
      <c r="AU528" s="108"/>
      <c r="AV528" s="108"/>
      <c r="AW528" s="108"/>
      <c r="AX528" s="2"/>
      <c r="AY528" s="2"/>
      <c r="AZ528" s="2"/>
      <c r="BA528" s="2"/>
      <c r="BB528" s="2"/>
      <c r="BC528" s="2"/>
      <c r="BD528" s="2"/>
      <c r="BE528" s="2"/>
      <c r="BF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108"/>
      <c r="AM529" s="108"/>
      <c r="AN529" s="108"/>
      <c r="AO529" s="108"/>
      <c r="AP529" s="108"/>
      <c r="AQ529" s="108"/>
      <c r="AR529" s="108"/>
      <c r="AS529" s="108"/>
      <c r="AT529" s="108"/>
      <c r="AU529" s="108"/>
      <c r="AV529" s="108"/>
      <c r="AW529" s="108"/>
      <c r="AX529" s="2"/>
      <c r="AY529" s="2"/>
      <c r="AZ529" s="2"/>
      <c r="BA529" s="2"/>
      <c r="BB529" s="2"/>
      <c r="BC529" s="2"/>
      <c r="BD529" s="2"/>
      <c r="BE529" s="2"/>
      <c r="BF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108"/>
      <c r="AM530" s="108"/>
      <c r="AN530" s="108"/>
      <c r="AO530" s="108"/>
      <c r="AP530" s="108"/>
      <c r="AQ530" s="108"/>
      <c r="AR530" s="108"/>
      <c r="AS530" s="108"/>
      <c r="AT530" s="108"/>
      <c r="AU530" s="108"/>
      <c r="AV530" s="108"/>
      <c r="AW530" s="108"/>
      <c r="AX530" s="2"/>
      <c r="AY530" s="2"/>
      <c r="AZ530" s="2"/>
      <c r="BA530" s="2"/>
      <c r="BB530" s="2"/>
      <c r="BC530" s="2"/>
      <c r="BD530" s="2"/>
      <c r="BE530" s="2"/>
      <c r="BF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108"/>
      <c r="AM531" s="108"/>
      <c r="AN531" s="108"/>
      <c r="AO531" s="108"/>
      <c r="AP531" s="108"/>
      <c r="AQ531" s="108"/>
      <c r="AR531" s="108"/>
      <c r="AS531" s="108"/>
      <c r="AT531" s="108"/>
      <c r="AU531" s="108"/>
      <c r="AV531" s="108"/>
      <c r="AW531" s="108"/>
      <c r="AX531" s="2"/>
      <c r="AY531" s="2"/>
      <c r="AZ531" s="2"/>
      <c r="BA531" s="2"/>
      <c r="BB531" s="2"/>
      <c r="BC531" s="2"/>
      <c r="BD531" s="2"/>
      <c r="BE531" s="2"/>
      <c r="BF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108"/>
      <c r="AM532" s="108"/>
      <c r="AN532" s="108"/>
      <c r="AO532" s="108"/>
      <c r="AP532" s="108"/>
      <c r="AQ532" s="108"/>
      <c r="AR532" s="108"/>
      <c r="AS532" s="108"/>
      <c r="AT532" s="108"/>
      <c r="AU532" s="108"/>
      <c r="AV532" s="108"/>
      <c r="AW532" s="108"/>
      <c r="AX532" s="2"/>
      <c r="AY532" s="2"/>
      <c r="AZ532" s="2"/>
      <c r="BA532" s="2"/>
      <c r="BB532" s="2"/>
      <c r="BC532" s="2"/>
      <c r="BD532" s="2"/>
      <c r="BE532" s="2"/>
      <c r="BF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108"/>
      <c r="AM533" s="108"/>
      <c r="AN533" s="108"/>
      <c r="AO533" s="108"/>
      <c r="AP533" s="108"/>
      <c r="AQ533" s="108"/>
      <c r="AR533" s="108"/>
      <c r="AS533" s="108"/>
      <c r="AT533" s="108"/>
      <c r="AU533" s="108"/>
      <c r="AV533" s="108"/>
      <c r="AW533" s="108"/>
      <c r="AX533" s="2"/>
      <c r="AY533" s="2"/>
      <c r="AZ533" s="2"/>
      <c r="BA533" s="2"/>
      <c r="BB533" s="2"/>
      <c r="BC533" s="2"/>
      <c r="BD533" s="2"/>
      <c r="BE533" s="2"/>
      <c r="BF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108"/>
      <c r="AM534" s="108"/>
      <c r="AN534" s="108"/>
      <c r="AO534" s="108"/>
      <c r="AP534" s="108"/>
      <c r="AQ534" s="108"/>
      <c r="AR534" s="108"/>
      <c r="AS534" s="108"/>
      <c r="AT534" s="108"/>
      <c r="AU534" s="108"/>
      <c r="AV534" s="108"/>
      <c r="AW534" s="108"/>
      <c r="AX534" s="2"/>
      <c r="AY534" s="2"/>
      <c r="AZ534" s="2"/>
      <c r="BA534" s="2"/>
      <c r="BB534" s="2"/>
      <c r="BC534" s="2"/>
      <c r="BD534" s="2"/>
      <c r="BE534" s="2"/>
      <c r="BF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108"/>
      <c r="AM535" s="108"/>
      <c r="AN535" s="108"/>
      <c r="AO535" s="108"/>
      <c r="AP535" s="108"/>
      <c r="AQ535" s="108"/>
      <c r="AR535" s="108"/>
      <c r="AS535" s="108"/>
      <c r="AT535" s="108"/>
      <c r="AU535" s="108"/>
      <c r="AV535" s="108"/>
      <c r="AW535" s="108"/>
      <c r="AX535" s="2"/>
      <c r="AY535" s="2"/>
      <c r="AZ535" s="2"/>
      <c r="BA535" s="2"/>
      <c r="BB535" s="2"/>
      <c r="BC535" s="2"/>
      <c r="BD535" s="2"/>
      <c r="BE535" s="2"/>
      <c r="BF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108"/>
      <c r="AM536" s="108"/>
      <c r="AN536" s="108"/>
      <c r="AO536" s="108"/>
      <c r="AP536" s="108"/>
      <c r="AQ536" s="108"/>
      <c r="AR536" s="108"/>
      <c r="AS536" s="108"/>
      <c r="AT536" s="108"/>
      <c r="AU536" s="108"/>
      <c r="AV536" s="108"/>
      <c r="AW536" s="108"/>
      <c r="AX536" s="2"/>
      <c r="AY536" s="2"/>
      <c r="AZ536" s="2"/>
      <c r="BA536" s="2"/>
      <c r="BB536" s="2"/>
      <c r="BC536" s="2"/>
      <c r="BD536" s="2"/>
      <c r="BE536" s="2"/>
      <c r="BF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108"/>
      <c r="AM537" s="108"/>
      <c r="AN537" s="108"/>
      <c r="AO537" s="108"/>
      <c r="AP537" s="108"/>
      <c r="AQ537" s="108"/>
      <c r="AR537" s="108"/>
      <c r="AS537" s="108"/>
      <c r="AT537" s="108"/>
      <c r="AU537" s="108"/>
      <c r="AV537" s="108"/>
      <c r="AW537" s="108"/>
      <c r="AX537" s="2"/>
      <c r="AY537" s="2"/>
      <c r="AZ537" s="2"/>
      <c r="BA537" s="2"/>
      <c r="BB537" s="2"/>
      <c r="BC537" s="2"/>
      <c r="BD537" s="2"/>
      <c r="BE537" s="2"/>
      <c r="BF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108"/>
      <c r="AM538" s="108"/>
      <c r="AN538" s="108"/>
      <c r="AO538" s="108"/>
      <c r="AP538" s="108"/>
      <c r="AQ538" s="108"/>
      <c r="AR538" s="108"/>
      <c r="AS538" s="108"/>
      <c r="AT538" s="108"/>
      <c r="AU538" s="108"/>
      <c r="AV538" s="108"/>
      <c r="AW538" s="108"/>
      <c r="AX538" s="2"/>
      <c r="AY538" s="2"/>
      <c r="AZ538" s="2"/>
      <c r="BA538" s="2"/>
      <c r="BB538" s="2"/>
      <c r="BC538" s="2"/>
      <c r="BD538" s="2"/>
      <c r="BE538" s="2"/>
      <c r="BF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108"/>
      <c r="AM539" s="108"/>
      <c r="AN539" s="108"/>
      <c r="AO539" s="108"/>
      <c r="AP539" s="108"/>
      <c r="AQ539" s="108"/>
      <c r="AR539" s="108"/>
      <c r="AS539" s="108"/>
      <c r="AT539" s="108"/>
      <c r="AU539" s="108"/>
      <c r="AV539" s="108"/>
      <c r="AW539" s="108"/>
      <c r="AX539" s="2"/>
      <c r="AY539" s="2"/>
      <c r="AZ539" s="2"/>
      <c r="BA539" s="2"/>
      <c r="BB539" s="2"/>
      <c r="BC539" s="2"/>
      <c r="BD539" s="2"/>
      <c r="BE539" s="2"/>
      <c r="BF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108"/>
      <c r="AM540" s="108"/>
      <c r="AN540" s="108"/>
      <c r="AO540" s="108"/>
      <c r="AP540" s="108"/>
      <c r="AQ540" s="108"/>
      <c r="AR540" s="108"/>
      <c r="AS540" s="108"/>
      <c r="AT540" s="108"/>
      <c r="AU540" s="108"/>
      <c r="AV540" s="108"/>
      <c r="AW540" s="108"/>
      <c r="AX540" s="2"/>
      <c r="AY540" s="2"/>
      <c r="AZ540" s="2"/>
      <c r="BA540" s="2"/>
      <c r="BB540" s="2"/>
      <c r="BC540" s="2"/>
      <c r="BD540" s="2"/>
      <c r="BE540" s="2"/>
      <c r="BF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108"/>
      <c r="AM541" s="108"/>
      <c r="AN541" s="108"/>
      <c r="AO541" s="108"/>
      <c r="AP541" s="108"/>
      <c r="AQ541" s="108"/>
      <c r="AR541" s="108"/>
      <c r="AS541" s="108"/>
      <c r="AT541" s="108"/>
      <c r="AU541" s="108"/>
      <c r="AV541" s="108"/>
      <c r="AW541" s="108"/>
      <c r="AX541" s="2"/>
      <c r="AY541" s="2"/>
      <c r="AZ541" s="2"/>
      <c r="BA541" s="2"/>
      <c r="BB541" s="2"/>
      <c r="BC541" s="2"/>
      <c r="BD541" s="2"/>
      <c r="BE541" s="2"/>
      <c r="BF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108"/>
      <c r="AM542" s="108"/>
      <c r="AN542" s="108"/>
      <c r="AO542" s="108"/>
      <c r="AP542" s="108"/>
      <c r="AQ542" s="108"/>
      <c r="AR542" s="108"/>
      <c r="AS542" s="108"/>
      <c r="AT542" s="108"/>
      <c r="AU542" s="108"/>
      <c r="AV542" s="108"/>
      <c r="AW542" s="108"/>
      <c r="AX542" s="2"/>
      <c r="AY542" s="2"/>
      <c r="AZ542" s="2"/>
      <c r="BA542" s="2"/>
      <c r="BB542" s="2"/>
      <c r="BC542" s="2"/>
      <c r="BD542" s="2"/>
      <c r="BE542" s="2"/>
      <c r="BF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108"/>
      <c r="AM543" s="108"/>
      <c r="AN543" s="108"/>
      <c r="AO543" s="108"/>
      <c r="AP543" s="108"/>
      <c r="AQ543" s="108"/>
      <c r="AR543" s="108"/>
      <c r="AS543" s="108"/>
      <c r="AT543" s="108"/>
      <c r="AU543" s="108"/>
      <c r="AV543" s="108"/>
      <c r="AW543" s="108"/>
      <c r="AX543" s="2"/>
      <c r="AY543" s="2"/>
      <c r="AZ543" s="2"/>
      <c r="BA543" s="2"/>
      <c r="BB543" s="2"/>
      <c r="BC543" s="2"/>
      <c r="BD543" s="2"/>
      <c r="BE543" s="2"/>
      <c r="BF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108"/>
      <c r="AM544" s="108"/>
      <c r="AN544" s="108"/>
      <c r="AO544" s="108"/>
      <c r="AP544" s="108"/>
      <c r="AQ544" s="108"/>
      <c r="AR544" s="108"/>
      <c r="AS544" s="108"/>
      <c r="AT544" s="108"/>
      <c r="AU544" s="108"/>
      <c r="AV544" s="108"/>
      <c r="AW544" s="108"/>
      <c r="AX544" s="2"/>
      <c r="AY544" s="2"/>
      <c r="AZ544" s="2"/>
      <c r="BA544" s="2"/>
      <c r="BB544" s="2"/>
      <c r="BC544" s="2"/>
      <c r="BD544" s="2"/>
      <c r="BE544" s="2"/>
      <c r="BF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108"/>
      <c r="AM545" s="108"/>
      <c r="AN545" s="108"/>
      <c r="AO545" s="108"/>
      <c r="AP545" s="108"/>
      <c r="AQ545" s="108"/>
      <c r="AR545" s="108"/>
      <c r="AS545" s="108"/>
      <c r="AT545" s="108"/>
      <c r="AU545" s="108"/>
      <c r="AV545" s="108"/>
      <c r="AW545" s="108"/>
      <c r="AX545" s="2"/>
      <c r="AY545" s="2"/>
      <c r="AZ545" s="2"/>
      <c r="BA545" s="2"/>
      <c r="BB545" s="2"/>
      <c r="BC545" s="2"/>
      <c r="BD545" s="2"/>
      <c r="BE545" s="2"/>
      <c r="BF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108"/>
      <c r="AM546" s="108"/>
      <c r="AN546" s="108"/>
      <c r="AO546" s="108"/>
      <c r="AP546" s="108"/>
      <c r="AQ546" s="108"/>
      <c r="AR546" s="108"/>
      <c r="AS546" s="108"/>
      <c r="AT546" s="108"/>
      <c r="AU546" s="108"/>
      <c r="AV546" s="108"/>
      <c r="AW546" s="108"/>
      <c r="AX546" s="2"/>
      <c r="AY546" s="2"/>
      <c r="AZ546" s="2"/>
      <c r="BA546" s="2"/>
      <c r="BB546" s="2"/>
      <c r="BC546" s="2"/>
      <c r="BD546" s="2"/>
      <c r="BE546" s="2"/>
      <c r="BF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108"/>
      <c r="AM547" s="108"/>
      <c r="AN547" s="108"/>
      <c r="AO547" s="108"/>
      <c r="AP547" s="108"/>
      <c r="AQ547" s="108"/>
      <c r="AR547" s="108"/>
      <c r="AS547" s="108"/>
      <c r="AT547" s="108"/>
      <c r="AU547" s="108"/>
      <c r="AV547" s="108"/>
      <c r="AW547" s="108"/>
      <c r="AX547" s="2"/>
      <c r="AY547" s="2"/>
      <c r="AZ547" s="2"/>
      <c r="BA547" s="2"/>
      <c r="BB547" s="2"/>
      <c r="BC547" s="2"/>
      <c r="BD547" s="2"/>
      <c r="BE547" s="2"/>
      <c r="BF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108"/>
      <c r="AM548" s="108"/>
      <c r="AN548" s="108"/>
      <c r="AO548" s="108"/>
      <c r="AP548" s="108"/>
      <c r="AQ548" s="108"/>
      <c r="AR548" s="108"/>
      <c r="AS548" s="108"/>
      <c r="AT548" s="108"/>
      <c r="AU548" s="108"/>
      <c r="AV548" s="108"/>
      <c r="AW548" s="108"/>
      <c r="AX548" s="2"/>
      <c r="AY548" s="2"/>
      <c r="AZ548" s="2"/>
      <c r="BA548" s="2"/>
      <c r="BB548" s="2"/>
      <c r="BC548" s="2"/>
      <c r="BD548" s="2"/>
      <c r="BE548" s="2"/>
      <c r="BF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108"/>
      <c r="AM549" s="108"/>
      <c r="AN549" s="108"/>
      <c r="AO549" s="108"/>
      <c r="AP549" s="108"/>
      <c r="AQ549" s="108"/>
      <c r="AR549" s="108"/>
      <c r="AS549" s="108"/>
      <c r="AT549" s="108"/>
      <c r="AU549" s="108"/>
      <c r="AV549" s="108"/>
      <c r="AW549" s="108"/>
      <c r="AX549" s="2"/>
      <c r="AY549" s="2"/>
      <c r="AZ549" s="2"/>
      <c r="BA549" s="2"/>
      <c r="BB549" s="2"/>
      <c r="BC549" s="2"/>
      <c r="BD549" s="2"/>
      <c r="BE549" s="2"/>
      <c r="BF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108"/>
      <c r="AM550" s="108"/>
      <c r="AN550" s="108"/>
      <c r="AO550" s="108"/>
      <c r="AP550" s="108"/>
      <c r="AQ550" s="108"/>
      <c r="AR550" s="108"/>
      <c r="AS550" s="108"/>
      <c r="AT550" s="108"/>
      <c r="AU550" s="108"/>
      <c r="AV550" s="108"/>
      <c r="AW550" s="108"/>
      <c r="AX550" s="2"/>
      <c r="AY550" s="2"/>
      <c r="AZ550" s="2"/>
      <c r="BA550" s="2"/>
      <c r="BB550" s="2"/>
      <c r="BC550" s="2"/>
      <c r="BD550" s="2"/>
      <c r="BE550" s="2"/>
      <c r="BF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108"/>
      <c r="AM551" s="108"/>
      <c r="AN551" s="108"/>
      <c r="AO551" s="108"/>
      <c r="AP551" s="108"/>
      <c r="AQ551" s="108"/>
      <c r="AR551" s="108"/>
      <c r="AS551" s="108"/>
      <c r="AT551" s="108"/>
      <c r="AU551" s="108"/>
      <c r="AV551" s="108"/>
      <c r="AW551" s="108"/>
      <c r="AX551" s="2"/>
      <c r="AY551" s="2"/>
      <c r="AZ551" s="2"/>
      <c r="BA551" s="2"/>
      <c r="BB551" s="2"/>
      <c r="BC551" s="2"/>
      <c r="BD551" s="2"/>
      <c r="BE551" s="2"/>
      <c r="BF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108"/>
      <c r="AM552" s="108"/>
      <c r="AN552" s="108"/>
      <c r="AO552" s="108"/>
      <c r="AP552" s="108"/>
      <c r="AQ552" s="108"/>
      <c r="AR552" s="108"/>
      <c r="AS552" s="108"/>
      <c r="AT552" s="108"/>
      <c r="AU552" s="108"/>
      <c r="AV552" s="108"/>
      <c r="AW552" s="108"/>
      <c r="AX552" s="2"/>
      <c r="AY552" s="2"/>
      <c r="AZ552" s="2"/>
      <c r="BA552" s="2"/>
      <c r="BB552" s="2"/>
      <c r="BC552" s="2"/>
      <c r="BD552" s="2"/>
      <c r="BE552" s="2"/>
      <c r="BF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108"/>
      <c r="AM553" s="108"/>
      <c r="AN553" s="108"/>
      <c r="AO553" s="108"/>
      <c r="AP553" s="108"/>
      <c r="AQ553" s="108"/>
      <c r="AR553" s="108"/>
      <c r="AS553" s="108"/>
      <c r="AT553" s="108"/>
      <c r="AU553" s="108"/>
      <c r="AV553" s="108"/>
      <c r="AW553" s="108"/>
      <c r="AX553" s="2"/>
      <c r="AY553" s="2"/>
      <c r="AZ553" s="2"/>
      <c r="BA553" s="2"/>
      <c r="BB553" s="2"/>
      <c r="BC553" s="2"/>
      <c r="BD553" s="2"/>
      <c r="BE553" s="2"/>
      <c r="BF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108"/>
      <c r="AM554" s="108"/>
      <c r="AN554" s="108"/>
      <c r="AO554" s="108"/>
      <c r="AP554" s="108"/>
      <c r="AQ554" s="108"/>
      <c r="AR554" s="108"/>
      <c r="AS554" s="108"/>
      <c r="AT554" s="108"/>
      <c r="AU554" s="108"/>
      <c r="AV554" s="108"/>
      <c r="AW554" s="108"/>
      <c r="AX554" s="2"/>
      <c r="AY554" s="2"/>
      <c r="AZ554" s="2"/>
      <c r="BA554" s="2"/>
      <c r="BB554" s="2"/>
      <c r="BC554" s="2"/>
      <c r="BD554" s="2"/>
      <c r="BE554" s="2"/>
      <c r="BF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108"/>
      <c r="AM555" s="108"/>
      <c r="AN555" s="108"/>
      <c r="AO555" s="108"/>
      <c r="AP555" s="108"/>
      <c r="AQ555" s="108"/>
      <c r="AR555" s="108"/>
      <c r="AS555" s="108"/>
      <c r="AT555" s="108"/>
      <c r="AU555" s="108"/>
      <c r="AV555" s="108"/>
      <c r="AW555" s="108"/>
      <c r="AX555" s="2"/>
      <c r="AY555" s="2"/>
      <c r="AZ555" s="2"/>
      <c r="BA555" s="2"/>
      <c r="BB555" s="2"/>
      <c r="BC555" s="2"/>
      <c r="BD555" s="2"/>
      <c r="BE555" s="2"/>
      <c r="BF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108"/>
      <c r="AM556" s="108"/>
      <c r="AN556" s="108"/>
      <c r="AO556" s="108"/>
      <c r="AP556" s="108"/>
      <c r="AQ556" s="108"/>
      <c r="AR556" s="108"/>
      <c r="AS556" s="108"/>
      <c r="AT556" s="108"/>
      <c r="AU556" s="108"/>
      <c r="AV556" s="108"/>
      <c r="AW556" s="108"/>
      <c r="AX556" s="2"/>
      <c r="AY556" s="2"/>
      <c r="AZ556" s="2"/>
      <c r="BA556" s="2"/>
      <c r="BB556" s="2"/>
      <c r="BC556" s="2"/>
      <c r="BD556" s="2"/>
      <c r="BE556" s="2"/>
      <c r="BF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108"/>
      <c r="AM557" s="108"/>
      <c r="AN557" s="108"/>
      <c r="AO557" s="108"/>
      <c r="AP557" s="108"/>
      <c r="AQ557" s="108"/>
      <c r="AR557" s="108"/>
      <c r="AS557" s="108"/>
      <c r="AT557" s="108"/>
      <c r="AU557" s="108"/>
      <c r="AV557" s="108"/>
      <c r="AW557" s="108"/>
      <c r="AX557" s="2"/>
      <c r="AY557" s="2"/>
      <c r="AZ557" s="2"/>
      <c r="BA557" s="2"/>
      <c r="BB557" s="2"/>
      <c r="BC557" s="2"/>
      <c r="BD557" s="2"/>
      <c r="BE557" s="2"/>
      <c r="BF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108"/>
      <c r="AM558" s="108"/>
      <c r="AN558" s="108"/>
      <c r="AO558" s="108"/>
      <c r="AP558" s="108"/>
      <c r="AQ558" s="108"/>
      <c r="AR558" s="108"/>
      <c r="AS558" s="108"/>
      <c r="AT558" s="108"/>
      <c r="AU558" s="108"/>
      <c r="AV558" s="108"/>
      <c r="AW558" s="108"/>
      <c r="AX558" s="2"/>
      <c r="AY558" s="2"/>
      <c r="AZ558" s="2"/>
      <c r="BA558" s="2"/>
      <c r="BB558" s="2"/>
      <c r="BC558" s="2"/>
      <c r="BD558" s="2"/>
      <c r="BE558" s="2"/>
      <c r="BF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108"/>
      <c r="AM559" s="108"/>
      <c r="AN559" s="108"/>
      <c r="AO559" s="108"/>
      <c r="AP559" s="108"/>
      <c r="AQ559" s="108"/>
      <c r="AR559" s="108"/>
      <c r="AS559" s="108"/>
      <c r="AT559" s="108"/>
      <c r="AU559" s="108"/>
      <c r="AV559" s="108"/>
      <c r="AW559" s="108"/>
      <c r="AX559" s="2"/>
      <c r="AY559" s="2"/>
      <c r="AZ559" s="2"/>
      <c r="BA559" s="2"/>
      <c r="BB559" s="2"/>
      <c r="BC559" s="2"/>
      <c r="BD559" s="2"/>
      <c r="BE559" s="2"/>
      <c r="BF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108"/>
      <c r="AM560" s="108"/>
      <c r="AN560" s="108"/>
      <c r="AO560" s="108"/>
      <c r="AP560" s="108"/>
      <c r="AQ560" s="108"/>
      <c r="AR560" s="108"/>
      <c r="AS560" s="108"/>
      <c r="AT560" s="108"/>
      <c r="AU560" s="108"/>
      <c r="AV560" s="108"/>
      <c r="AW560" s="108"/>
      <c r="AX560" s="2"/>
      <c r="AY560" s="2"/>
      <c r="AZ560" s="2"/>
      <c r="BA560" s="2"/>
      <c r="BB560" s="2"/>
      <c r="BC560" s="2"/>
      <c r="BD560" s="2"/>
      <c r="BE560" s="2"/>
      <c r="BF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108"/>
      <c r="AM561" s="108"/>
      <c r="AN561" s="108"/>
      <c r="AO561" s="108"/>
      <c r="AP561" s="108"/>
      <c r="AQ561" s="108"/>
      <c r="AR561" s="108"/>
      <c r="AS561" s="108"/>
      <c r="AT561" s="108"/>
      <c r="AU561" s="108"/>
      <c r="AV561" s="108"/>
      <c r="AW561" s="108"/>
      <c r="AX561" s="2"/>
      <c r="AY561" s="2"/>
      <c r="AZ561" s="2"/>
      <c r="BA561" s="2"/>
      <c r="BB561" s="2"/>
      <c r="BC561" s="2"/>
      <c r="BD561" s="2"/>
      <c r="BE561" s="2"/>
      <c r="BF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108"/>
      <c r="AM562" s="108"/>
      <c r="AN562" s="108"/>
      <c r="AO562" s="108"/>
      <c r="AP562" s="108"/>
      <c r="AQ562" s="108"/>
      <c r="AR562" s="108"/>
      <c r="AS562" s="108"/>
      <c r="AT562" s="108"/>
      <c r="AU562" s="108"/>
      <c r="AV562" s="108"/>
      <c r="AW562" s="108"/>
      <c r="AX562" s="2"/>
      <c r="AY562" s="2"/>
      <c r="AZ562" s="2"/>
      <c r="BA562" s="2"/>
      <c r="BB562" s="2"/>
      <c r="BC562" s="2"/>
      <c r="BD562" s="2"/>
      <c r="BE562" s="2"/>
      <c r="BF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108"/>
      <c r="AM563" s="108"/>
      <c r="AN563" s="108"/>
      <c r="AO563" s="108"/>
      <c r="AP563" s="108"/>
      <c r="AQ563" s="108"/>
      <c r="AR563" s="108"/>
      <c r="AS563" s="108"/>
      <c r="AT563" s="108"/>
      <c r="AU563" s="108"/>
      <c r="AV563" s="108"/>
      <c r="AW563" s="108"/>
      <c r="AX563" s="2"/>
      <c r="AY563" s="2"/>
      <c r="AZ563" s="2"/>
      <c r="BA563" s="2"/>
      <c r="BB563" s="2"/>
      <c r="BC563" s="2"/>
      <c r="BD563" s="2"/>
      <c r="BE563" s="2"/>
      <c r="BF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108"/>
      <c r="AM564" s="108"/>
      <c r="AN564" s="108"/>
      <c r="AO564" s="108"/>
      <c r="AP564" s="108"/>
      <c r="AQ564" s="108"/>
      <c r="AR564" s="108"/>
      <c r="AS564" s="108"/>
      <c r="AT564" s="108"/>
      <c r="AU564" s="108"/>
      <c r="AV564" s="108"/>
      <c r="AW564" s="108"/>
      <c r="AX564" s="2"/>
      <c r="AY564" s="2"/>
      <c r="AZ564" s="2"/>
      <c r="BA564" s="2"/>
      <c r="BB564" s="2"/>
      <c r="BC564" s="2"/>
      <c r="BD564" s="2"/>
      <c r="BE564" s="2"/>
      <c r="BF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108"/>
      <c r="AM565" s="108"/>
      <c r="AN565" s="108"/>
      <c r="AO565" s="108"/>
      <c r="AP565" s="108"/>
      <c r="AQ565" s="108"/>
      <c r="AR565" s="108"/>
      <c r="AS565" s="108"/>
      <c r="AT565" s="108"/>
      <c r="AU565" s="108"/>
      <c r="AV565" s="108"/>
      <c r="AW565" s="108"/>
      <c r="AX565" s="2"/>
      <c r="AY565" s="2"/>
      <c r="AZ565" s="2"/>
      <c r="BA565" s="2"/>
      <c r="BB565" s="2"/>
      <c r="BC565" s="2"/>
      <c r="BD565" s="2"/>
      <c r="BE565" s="2"/>
      <c r="BF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108"/>
      <c r="AM566" s="108"/>
      <c r="AN566" s="108"/>
      <c r="AO566" s="108"/>
      <c r="AP566" s="108"/>
      <c r="AQ566" s="108"/>
      <c r="AR566" s="108"/>
      <c r="AS566" s="108"/>
      <c r="AT566" s="108"/>
      <c r="AU566" s="108"/>
      <c r="AV566" s="108"/>
      <c r="AW566" s="108"/>
      <c r="AX566" s="2"/>
      <c r="AY566" s="2"/>
      <c r="AZ566" s="2"/>
      <c r="BA566" s="2"/>
      <c r="BB566" s="2"/>
      <c r="BC566" s="2"/>
      <c r="BD566" s="2"/>
      <c r="BE566" s="2"/>
      <c r="BF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108"/>
      <c r="AM567" s="108"/>
      <c r="AN567" s="108"/>
      <c r="AO567" s="108"/>
      <c r="AP567" s="108"/>
      <c r="AQ567" s="108"/>
      <c r="AR567" s="108"/>
      <c r="AS567" s="108"/>
      <c r="AT567" s="108"/>
      <c r="AU567" s="108"/>
      <c r="AV567" s="108"/>
      <c r="AW567" s="108"/>
      <c r="AX567" s="2"/>
      <c r="AY567" s="2"/>
      <c r="AZ567" s="2"/>
      <c r="BA567" s="2"/>
      <c r="BB567" s="2"/>
      <c r="BC567" s="2"/>
      <c r="BD567" s="2"/>
      <c r="BE567" s="2"/>
      <c r="BF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108"/>
      <c r="AM568" s="108"/>
      <c r="AN568" s="108"/>
      <c r="AO568" s="108"/>
      <c r="AP568" s="108"/>
      <c r="AQ568" s="108"/>
      <c r="AR568" s="108"/>
      <c r="AS568" s="108"/>
      <c r="AT568" s="108"/>
      <c r="AU568" s="108"/>
      <c r="AV568" s="108"/>
      <c r="AW568" s="108"/>
      <c r="AX568" s="2"/>
      <c r="AY568" s="2"/>
      <c r="AZ568" s="2"/>
      <c r="BA568" s="2"/>
      <c r="BB568" s="2"/>
      <c r="BC568" s="2"/>
      <c r="BD568" s="2"/>
      <c r="BE568" s="2"/>
      <c r="BF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108"/>
      <c r="AM569" s="108"/>
      <c r="AN569" s="108"/>
      <c r="AO569" s="108"/>
      <c r="AP569" s="108"/>
      <c r="AQ569" s="108"/>
      <c r="AR569" s="108"/>
      <c r="AS569" s="108"/>
      <c r="AT569" s="108"/>
      <c r="AU569" s="108"/>
      <c r="AV569" s="108"/>
      <c r="AW569" s="108"/>
      <c r="AX569" s="2"/>
      <c r="AY569" s="2"/>
      <c r="AZ569" s="2"/>
      <c r="BA569" s="2"/>
      <c r="BB569" s="2"/>
      <c r="BC569" s="2"/>
      <c r="BD569" s="2"/>
      <c r="BE569" s="2"/>
      <c r="BF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108"/>
      <c r="AM570" s="108"/>
      <c r="AN570" s="108"/>
      <c r="AO570" s="108"/>
      <c r="AP570" s="108"/>
      <c r="AQ570" s="108"/>
      <c r="AR570" s="108"/>
      <c r="AS570" s="108"/>
      <c r="AT570" s="108"/>
      <c r="AU570" s="108"/>
      <c r="AV570" s="108"/>
      <c r="AW570" s="108"/>
      <c r="AX570" s="2"/>
      <c r="AY570" s="2"/>
      <c r="AZ570" s="2"/>
      <c r="BA570" s="2"/>
      <c r="BB570" s="2"/>
      <c r="BC570" s="2"/>
      <c r="BD570" s="2"/>
      <c r="BE570" s="2"/>
      <c r="BF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108"/>
      <c r="AM571" s="108"/>
      <c r="AN571" s="108"/>
      <c r="AO571" s="108"/>
      <c r="AP571" s="108"/>
      <c r="AQ571" s="108"/>
      <c r="AR571" s="108"/>
      <c r="AS571" s="108"/>
      <c r="AT571" s="108"/>
      <c r="AU571" s="108"/>
      <c r="AV571" s="108"/>
      <c r="AW571" s="108"/>
      <c r="AX571" s="2"/>
      <c r="AY571" s="2"/>
      <c r="AZ571" s="2"/>
      <c r="BA571" s="2"/>
      <c r="BB571" s="2"/>
      <c r="BC571" s="2"/>
      <c r="BD571" s="2"/>
      <c r="BE571" s="2"/>
      <c r="BF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108"/>
      <c r="AM572" s="108"/>
      <c r="AN572" s="108"/>
      <c r="AO572" s="108"/>
      <c r="AP572" s="108"/>
      <c r="AQ572" s="108"/>
      <c r="AR572" s="108"/>
      <c r="AS572" s="108"/>
      <c r="AT572" s="108"/>
      <c r="AU572" s="108"/>
      <c r="AV572" s="108"/>
      <c r="AW572" s="108"/>
      <c r="AX572" s="2"/>
      <c r="AY572" s="2"/>
      <c r="AZ572" s="2"/>
      <c r="BA572" s="2"/>
      <c r="BB572" s="2"/>
      <c r="BC572" s="2"/>
      <c r="BD572" s="2"/>
      <c r="BE572" s="2"/>
      <c r="BF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108"/>
      <c r="AM573" s="108"/>
      <c r="AN573" s="108"/>
      <c r="AO573" s="108"/>
      <c r="AP573" s="108"/>
      <c r="AQ573" s="108"/>
      <c r="AR573" s="108"/>
      <c r="AS573" s="108"/>
      <c r="AT573" s="108"/>
      <c r="AU573" s="108"/>
      <c r="AV573" s="108"/>
      <c r="AW573" s="108"/>
      <c r="AX573" s="2"/>
      <c r="AY573" s="2"/>
      <c r="AZ573" s="2"/>
      <c r="BA573" s="2"/>
      <c r="BB573" s="2"/>
      <c r="BC573" s="2"/>
      <c r="BD573" s="2"/>
      <c r="BE573" s="2"/>
      <c r="BF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108"/>
      <c r="AM574" s="108"/>
      <c r="AN574" s="108"/>
      <c r="AO574" s="108"/>
      <c r="AP574" s="108"/>
      <c r="AQ574" s="108"/>
      <c r="AR574" s="108"/>
      <c r="AS574" s="108"/>
      <c r="AT574" s="108"/>
      <c r="AU574" s="108"/>
      <c r="AV574" s="108"/>
      <c r="AW574" s="108"/>
      <c r="AX574" s="2"/>
      <c r="AY574" s="2"/>
      <c r="AZ574" s="2"/>
      <c r="BA574" s="2"/>
      <c r="BB574" s="2"/>
      <c r="BC574" s="2"/>
      <c r="BD574" s="2"/>
      <c r="BE574" s="2"/>
      <c r="BF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108"/>
      <c r="AM575" s="108"/>
      <c r="AN575" s="108"/>
      <c r="AO575" s="108"/>
      <c r="AP575" s="108"/>
      <c r="AQ575" s="108"/>
      <c r="AR575" s="108"/>
      <c r="AS575" s="108"/>
      <c r="AT575" s="108"/>
      <c r="AU575" s="108"/>
      <c r="AV575" s="108"/>
      <c r="AW575" s="108"/>
      <c r="AX575" s="2"/>
      <c r="AY575" s="2"/>
      <c r="AZ575" s="2"/>
      <c r="BA575" s="2"/>
      <c r="BB575" s="2"/>
      <c r="BC575" s="2"/>
      <c r="BD575" s="2"/>
      <c r="BE575" s="2"/>
      <c r="BF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108"/>
      <c r="AM576" s="108"/>
      <c r="AN576" s="108"/>
      <c r="AO576" s="108"/>
      <c r="AP576" s="108"/>
      <c r="AQ576" s="108"/>
      <c r="AR576" s="108"/>
      <c r="AS576" s="108"/>
      <c r="AT576" s="108"/>
      <c r="AU576" s="108"/>
      <c r="AV576" s="108"/>
      <c r="AW576" s="108"/>
      <c r="AX576" s="2"/>
      <c r="AY576" s="2"/>
      <c r="AZ576" s="2"/>
      <c r="BA576" s="2"/>
      <c r="BB576" s="2"/>
      <c r="BC576" s="2"/>
      <c r="BD576" s="2"/>
      <c r="BE576" s="2"/>
      <c r="BF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108"/>
      <c r="AM577" s="108"/>
      <c r="AN577" s="108"/>
      <c r="AO577" s="108"/>
      <c r="AP577" s="108"/>
      <c r="AQ577" s="108"/>
      <c r="AR577" s="108"/>
      <c r="AS577" s="108"/>
      <c r="AT577" s="108"/>
      <c r="AU577" s="108"/>
      <c r="AV577" s="108"/>
      <c r="AW577" s="108"/>
      <c r="AX577" s="2"/>
      <c r="AY577" s="2"/>
      <c r="AZ577" s="2"/>
      <c r="BA577" s="2"/>
      <c r="BB577" s="2"/>
      <c r="BC577" s="2"/>
      <c r="BD577" s="2"/>
      <c r="BE577" s="2"/>
      <c r="BF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108"/>
      <c r="AM578" s="108"/>
      <c r="AN578" s="108"/>
      <c r="AO578" s="108"/>
      <c r="AP578" s="108"/>
      <c r="AQ578" s="108"/>
      <c r="AR578" s="108"/>
      <c r="AS578" s="108"/>
      <c r="AT578" s="108"/>
      <c r="AU578" s="108"/>
      <c r="AV578" s="108"/>
      <c r="AW578" s="108"/>
      <c r="AX578" s="2"/>
      <c r="AY578" s="2"/>
      <c r="AZ578" s="2"/>
      <c r="BA578" s="2"/>
      <c r="BB578" s="2"/>
      <c r="BC578" s="2"/>
      <c r="BD578" s="2"/>
      <c r="BE578" s="2"/>
      <c r="BF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108"/>
      <c r="AM579" s="108"/>
      <c r="AN579" s="108"/>
      <c r="AO579" s="108"/>
      <c r="AP579" s="108"/>
      <c r="AQ579" s="108"/>
      <c r="AR579" s="108"/>
      <c r="AS579" s="108"/>
      <c r="AT579" s="108"/>
      <c r="AU579" s="108"/>
      <c r="AV579" s="108"/>
      <c r="AW579" s="108"/>
      <c r="AX579" s="2"/>
      <c r="AY579" s="2"/>
      <c r="AZ579" s="2"/>
      <c r="BA579" s="2"/>
      <c r="BB579" s="2"/>
      <c r="BC579" s="2"/>
      <c r="BD579" s="2"/>
      <c r="BE579" s="2"/>
      <c r="BF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108"/>
      <c r="AM580" s="108"/>
      <c r="AN580" s="108"/>
      <c r="AO580" s="108"/>
      <c r="AP580" s="108"/>
      <c r="AQ580" s="108"/>
      <c r="AR580" s="108"/>
      <c r="AS580" s="108"/>
      <c r="AT580" s="108"/>
      <c r="AU580" s="108"/>
      <c r="AV580" s="108"/>
      <c r="AW580" s="108"/>
      <c r="AX580" s="2"/>
      <c r="AY580" s="2"/>
      <c r="AZ580" s="2"/>
      <c r="BA580" s="2"/>
      <c r="BB580" s="2"/>
      <c r="BC580" s="2"/>
      <c r="BD580" s="2"/>
      <c r="BE580" s="2"/>
      <c r="BF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108"/>
      <c r="AM581" s="108"/>
      <c r="AN581" s="108"/>
      <c r="AO581" s="108"/>
      <c r="AP581" s="108"/>
      <c r="AQ581" s="108"/>
      <c r="AR581" s="108"/>
      <c r="AS581" s="108"/>
      <c r="AT581" s="108"/>
      <c r="AU581" s="108"/>
      <c r="AV581" s="108"/>
      <c r="AW581" s="108"/>
      <c r="AX581" s="2"/>
      <c r="AY581" s="2"/>
      <c r="AZ581" s="2"/>
      <c r="BA581" s="2"/>
      <c r="BB581" s="2"/>
      <c r="BC581" s="2"/>
      <c r="BD581" s="2"/>
      <c r="BE581" s="2"/>
      <c r="BF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108"/>
      <c r="AM582" s="108"/>
      <c r="AN582" s="108"/>
      <c r="AO582" s="108"/>
      <c r="AP582" s="108"/>
      <c r="AQ582" s="108"/>
      <c r="AR582" s="108"/>
      <c r="AS582" s="108"/>
      <c r="AT582" s="108"/>
      <c r="AU582" s="108"/>
      <c r="AV582" s="108"/>
      <c r="AW582" s="108"/>
      <c r="AX582" s="2"/>
      <c r="AY582" s="2"/>
      <c r="AZ582" s="2"/>
      <c r="BA582" s="2"/>
      <c r="BB582" s="2"/>
      <c r="BC582" s="2"/>
      <c r="BD582" s="2"/>
      <c r="BE582" s="2"/>
      <c r="BF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108"/>
      <c r="AM583" s="108"/>
      <c r="AN583" s="108"/>
      <c r="AO583" s="108"/>
      <c r="AP583" s="108"/>
      <c r="AQ583" s="108"/>
      <c r="AR583" s="108"/>
      <c r="AS583" s="108"/>
      <c r="AT583" s="108"/>
      <c r="AU583" s="108"/>
      <c r="AV583" s="108"/>
      <c r="AW583" s="108"/>
      <c r="AX583" s="2"/>
      <c r="AY583" s="2"/>
      <c r="AZ583" s="2"/>
      <c r="BA583" s="2"/>
      <c r="BB583" s="2"/>
      <c r="BC583" s="2"/>
      <c r="BD583" s="2"/>
      <c r="BE583" s="2"/>
      <c r="BF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108"/>
      <c r="AM584" s="108"/>
      <c r="AN584" s="108"/>
      <c r="AO584" s="108"/>
      <c r="AP584" s="108"/>
      <c r="AQ584" s="108"/>
      <c r="AR584" s="108"/>
      <c r="AS584" s="108"/>
      <c r="AT584" s="108"/>
      <c r="AU584" s="108"/>
      <c r="AV584" s="108"/>
      <c r="AW584" s="108"/>
      <c r="AX584" s="2"/>
      <c r="AY584" s="2"/>
      <c r="AZ584" s="2"/>
      <c r="BA584" s="2"/>
      <c r="BB584" s="2"/>
      <c r="BC584" s="2"/>
      <c r="BD584" s="2"/>
      <c r="BE584" s="2"/>
      <c r="BF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108"/>
      <c r="AM585" s="108"/>
      <c r="AN585" s="108"/>
      <c r="AO585" s="108"/>
      <c r="AP585" s="108"/>
      <c r="AQ585" s="108"/>
      <c r="AR585" s="108"/>
      <c r="AS585" s="108"/>
      <c r="AT585" s="108"/>
      <c r="AU585" s="108"/>
      <c r="AV585" s="108"/>
      <c r="AW585" s="108"/>
      <c r="AX585" s="2"/>
      <c r="AY585" s="2"/>
      <c r="AZ585" s="2"/>
      <c r="BA585" s="2"/>
      <c r="BB585" s="2"/>
      <c r="BC585" s="2"/>
      <c r="BD585" s="2"/>
      <c r="BE585" s="2"/>
      <c r="BF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108"/>
      <c r="AM586" s="108"/>
      <c r="AN586" s="108"/>
      <c r="AO586" s="108"/>
      <c r="AP586" s="108"/>
      <c r="AQ586" s="108"/>
      <c r="AR586" s="108"/>
      <c r="AS586" s="108"/>
      <c r="AT586" s="108"/>
      <c r="AU586" s="108"/>
      <c r="AV586" s="108"/>
      <c r="AW586" s="108"/>
      <c r="AX586" s="2"/>
      <c r="AY586" s="2"/>
      <c r="AZ586" s="2"/>
      <c r="BA586" s="2"/>
      <c r="BB586" s="2"/>
      <c r="BC586" s="2"/>
      <c r="BD586" s="2"/>
      <c r="BE586" s="2"/>
      <c r="BF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108"/>
      <c r="AM587" s="108"/>
      <c r="AN587" s="108"/>
      <c r="AO587" s="108"/>
      <c r="AP587" s="108"/>
      <c r="AQ587" s="108"/>
      <c r="AR587" s="108"/>
      <c r="AS587" s="108"/>
      <c r="AT587" s="108"/>
      <c r="AU587" s="108"/>
      <c r="AV587" s="108"/>
      <c r="AW587" s="108"/>
      <c r="AX587" s="2"/>
      <c r="AY587" s="2"/>
      <c r="AZ587" s="2"/>
      <c r="BA587" s="2"/>
      <c r="BB587" s="2"/>
      <c r="BC587" s="2"/>
      <c r="BD587" s="2"/>
      <c r="BE587" s="2"/>
      <c r="BF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108"/>
      <c r="AM588" s="108"/>
      <c r="AN588" s="108"/>
      <c r="AO588" s="108"/>
      <c r="AP588" s="108"/>
      <c r="AQ588" s="108"/>
      <c r="AR588" s="108"/>
      <c r="AS588" s="108"/>
      <c r="AT588" s="108"/>
      <c r="AU588" s="108"/>
      <c r="AV588" s="108"/>
      <c r="AW588" s="108"/>
      <c r="AX588" s="2"/>
      <c r="AY588" s="2"/>
      <c r="AZ588" s="2"/>
      <c r="BA588" s="2"/>
      <c r="BB588" s="2"/>
      <c r="BC588" s="2"/>
      <c r="BD588" s="2"/>
      <c r="BE588" s="2"/>
      <c r="BF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108"/>
      <c r="AM589" s="108"/>
      <c r="AN589" s="108"/>
      <c r="AO589" s="108"/>
      <c r="AP589" s="108"/>
      <c r="AQ589" s="108"/>
      <c r="AR589" s="108"/>
      <c r="AS589" s="108"/>
      <c r="AT589" s="108"/>
      <c r="AU589" s="108"/>
      <c r="AV589" s="108"/>
      <c r="AW589" s="108"/>
      <c r="AX589" s="2"/>
      <c r="AY589" s="2"/>
      <c r="AZ589" s="2"/>
      <c r="BA589" s="2"/>
      <c r="BB589" s="2"/>
      <c r="BC589" s="2"/>
      <c r="BD589" s="2"/>
      <c r="BE589" s="2"/>
      <c r="BF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108"/>
      <c r="AM590" s="108"/>
      <c r="AN590" s="108"/>
      <c r="AO590" s="108"/>
      <c r="AP590" s="108"/>
      <c r="AQ590" s="108"/>
      <c r="AR590" s="108"/>
      <c r="AS590" s="108"/>
      <c r="AT590" s="108"/>
      <c r="AU590" s="108"/>
      <c r="AV590" s="108"/>
      <c r="AW590" s="108"/>
      <c r="AX590" s="2"/>
      <c r="AY590" s="2"/>
      <c r="AZ590" s="2"/>
      <c r="BA590" s="2"/>
      <c r="BB590" s="2"/>
      <c r="BC590" s="2"/>
      <c r="BD590" s="2"/>
      <c r="BE590" s="2"/>
      <c r="BF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108"/>
      <c r="AM591" s="108"/>
      <c r="AN591" s="108"/>
      <c r="AO591" s="108"/>
      <c r="AP591" s="108"/>
      <c r="AQ591" s="108"/>
      <c r="AR591" s="108"/>
      <c r="AS591" s="108"/>
      <c r="AT591" s="108"/>
      <c r="AU591" s="108"/>
      <c r="AV591" s="108"/>
      <c r="AW591" s="108"/>
      <c r="AX591" s="2"/>
      <c r="AY591" s="2"/>
      <c r="AZ591" s="2"/>
      <c r="BA591" s="2"/>
      <c r="BB591" s="2"/>
      <c r="BC591" s="2"/>
      <c r="BD591" s="2"/>
      <c r="BE591" s="2"/>
      <c r="BF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108"/>
      <c r="AM592" s="108"/>
      <c r="AN592" s="108"/>
      <c r="AO592" s="108"/>
      <c r="AP592" s="108"/>
      <c r="AQ592" s="108"/>
      <c r="AR592" s="108"/>
      <c r="AS592" s="108"/>
      <c r="AT592" s="108"/>
      <c r="AU592" s="108"/>
      <c r="AV592" s="108"/>
      <c r="AW592" s="108"/>
      <c r="AX592" s="2"/>
      <c r="AY592" s="2"/>
      <c r="AZ592" s="2"/>
      <c r="BA592" s="2"/>
      <c r="BB592" s="2"/>
      <c r="BC592" s="2"/>
      <c r="BD592" s="2"/>
      <c r="BE592" s="2"/>
      <c r="BF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108"/>
      <c r="AM593" s="108"/>
      <c r="AN593" s="108"/>
      <c r="AO593" s="108"/>
      <c r="AP593" s="108"/>
      <c r="AQ593" s="108"/>
      <c r="AR593" s="108"/>
      <c r="AS593" s="108"/>
      <c r="AT593" s="108"/>
      <c r="AU593" s="108"/>
      <c r="AV593" s="108"/>
      <c r="AW593" s="108"/>
      <c r="AX593" s="2"/>
      <c r="AY593" s="2"/>
      <c r="AZ593" s="2"/>
      <c r="BA593" s="2"/>
      <c r="BB593" s="2"/>
      <c r="BC593" s="2"/>
      <c r="BD593" s="2"/>
      <c r="BE593" s="2"/>
      <c r="BF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108"/>
      <c r="AM594" s="108"/>
      <c r="AN594" s="108"/>
      <c r="AO594" s="108"/>
      <c r="AP594" s="108"/>
      <c r="AQ594" s="108"/>
      <c r="AR594" s="108"/>
      <c r="AS594" s="108"/>
      <c r="AT594" s="108"/>
      <c r="AU594" s="108"/>
      <c r="AV594" s="108"/>
      <c r="AW594" s="108"/>
      <c r="AX594" s="2"/>
      <c r="AY594" s="2"/>
      <c r="AZ594" s="2"/>
      <c r="BA594" s="2"/>
      <c r="BB594" s="2"/>
      <c r="BC594" s="2"/>
      <c r="BD594" s="2"/>
      <c r="BE594" s="2"/>
      <c r="BF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108"/>
      <c r="AM595" s="108"/>
      <c r="AN595" s="108"/>
      <c r="AO595" s="108"/>
      <c r="AP595" s="108"/>
      <c r="AQ595" s="108"/>
      <c r="AR595" s="108"/>
      <c r="AS595" s="108"/>
      <c r="AT595" s="108"/>
      <c r="AU595" s="108"/>
      <c r="AV595" s="108"/>
      <c r="AW595" s="108"/>
      <c r="AX595" s="2"/>
      <c r="AY595" s="2"/>
      <c r="AZ595" s="2"/>
      <c r="BA595" s="2"/>
      <c r="BB595" s="2"/>
      <c r="BC595" s="2"/>
      <c r="BD595" s="2"/>
      <c r="BE595" s="2"/>
      <c r="BF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108"/>
      <c r="AM596" s="108"/>
      <c r="AN596" s="108"/>
      <c r="AO596" s="108"/>
      <c r="AP596" s="108"/>
      <c r="AQ596" s="108"/>
      <c r="AR596" s="108"/>
      <c r="AS596" s="108"/>
      <c r="AT596" s="108"/>
      <c r="AU596" s="108"/>
      <c r="AV596" s="108"/>
      <c r="AW596" s="108"/>
      <c r="AX596" s="2"/>
      <c r="AY596" s="2"/>
      <c r="AZ596" s="2"/>
      <c r="BA596" s="2"/>
      <c r="BB596" s="2"/>
      <c r="BC596" s="2"/>
      <c r="BD596" s="2"/>
      <c r="BE596" s="2"/>
      <c r="BF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108"/>
      <c r="AM597" s="108"/>
      <c r="AN597" s="108"/>
      <c r="AO597" s="108"/>
      <c r="AP597" s="108"/>
      <c r="AQ597" s="108"/>
      <c r="AR597" s="108"/>
      <c r="AS597" s="108"/>
      <c r="AT597" s="108"/>
      <c r="AU597" s="108"/>
      <c r="AV597" s="108"/>
      <c r="AW597" s="108"/>
      <c r="AX597" s="2"/>
      <c r="AY597" s="2"/>
      <c r="AZ597" s="2"/>
      <c r="BA597" s="2"/>
      <c r="BB597" s="2"/>
      <c r="BC597" s="2"/>
      <c r="BD597" s="2"/>
      <c r="BE597" s="2"/>
      <c r="BF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108"/>
      <c r="AM598" s="108"/>
      <c r="AN598" s="108"/>
      <c r="AO598" s="108"/>
      <c r="AP598" s="108"/>
      <c r="AQ598" s="108"/>
      <c r="AR598" s="108"/>
      <c r="AS598" s="108"/>
      <c r="AT598" s="108"/>
      <c r="AU598" s="108"/>
      <c r="AV598" s="108"/>
      <c r="AW598" s="108"/>
      <c r="AX598" s="2"/>
      <c r="AY598" s="2"/>
      <c r="AZ598" s="2"/>
      <c r="BA598" s="2"/>
      <c r="BB598" s="2"/>
      <c r="BC598" s="2"/>
      <c r="BD598" s="2"/>
      <c r="BE598" s="2"/>
      <c r="BF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108"/>
      <c r="AM599" s="108"/>
      <c r="AN599" s="108"/>
      <c r="AO599" s="108"/>
      <c r="AP599" s="108"/>
      <c r="AQ599" s="108"/>
      <c r="AR599" s="108"/>
      <c r="AS599" s="108"/>
      <c r="AT599" s="108"/>
      <c r="AU599" s="108"/>
      <c r="AV599" s="108"/>
      <c r="AW599" s="108"/>
      <c r="AX599" s="2"/>
      <c r="AY599" s="2"/>
      <c r="AZ599" s="2"/>
      <c r="BA599" s="2"/>
      <c r="BB599" s="2"/>
      <c r="BC599" s="2"/>
      <c r="BD599" s="2"/>
      <c r="BE599" s="2"/>
      <c r="BF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108"/>
      <c r="AM600" s="108"/>
      <c r="AN600" s="108"/>
      <c r="AO600" s="108"/>
      <c r="AP600" s="108"/>
      <c r="AQ600" s="108"/>
      <c r="AR600" s="108"/>
      <c r="AS600" s="108"/>
      <c r="AT600" s="108"/>
      <c r="AU600" s="108"/>
      <c r="AV600" s="108"/>
      <c r="AW600" s="108"/>
      <c r="AX600" s="2"/>
      <c r="AY600" s="2"/>
      <c r="AZ600" s="2"/>
      <c r="BA600" s="2"/>
      <c r="BB600" s="2"/>
      <c r="BC600" s="2"/>
      <c r="BD600" s="2"/>
      <c r="BE600" s="2"/>
      <c r="BF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108"/>
      <c r="AM601" s="108"/>
      <c r="AN601" s="108"/>
      <c r="AO601" s="108"/>
      <c r="AP601" s="108"/>
      <c r="AQ601" s="108"/>
      <c r="AR601" s="108"/>
      <c r="AS601" s="108"/>
      <c r="AT601" s="108"/>
      <c r="AU601" s="108"/>
      <c r="AV601" s="108"/>
      <c r="AW601" s="108"/>
      <c r="AX601" s="2"/>
      <c r="AY601" s="2"/>
      <c r="AZ601" s="2"/>
      <c r="BA601" s="2"/>
      <c r="BB601" s="2"/>
      <c r="BC601" s="2"/>
      <c r="BD601" s="2"/>
      <c r="BE601" s="2"/>
      <c r="BF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108"/>
      <c r="AM602" s="108"/>
      <c r="AN602" s="108"/>
      <c r="AO602" s="108"/>
      <c r="AP602" s="108"/>
      <c r="AQ602" s="108"/>
      <c r="AR602" s="108"/>
      <c r="AS602" s="108"/>
      <c r="AT602" s="108"/>
      <c r="AU602" s="108"/>
      <c r="AV602" s="108"/>
      <c r="AW602" s="108"/>
      <c r="AX602" s="2"/>
      <c r="AY602" s="2"/>
      <c r="AZ602" s="2"/>
      <c r="BA602" s="2"/>
      <c r="BB602" s="2"/>
      <c r="BC602" s="2"/>
      <c r="BD602" s="2"/>
      <c r="BE602" s="2"/>
      <c r="BF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108"/>
      <c r="AM603" s="108"/>
      <c r="AN603" s="108"/>
      <c r="AO603" s="108"/>
      <c r="AP603" s="108"/>
      <c r="AQ603" s="108"/>
      <c r="AR603" s="108"/>
      <c r="AS603" s="108"/>
      <c r="AT603" s="108"/>
      <c r="AU603" s="108"/>
      <c r="AV603" s="108"/>
      <c r="AW603" s="108"/>
      <c r="AX603" s="2"/>
      <c r="AY603" s="2"/>
      <c r="AZ603" s="2"/>
      <c r="BA603" s="2"/>
      <c r="BB603" s="2"/>
      <c r="BC603" s="2"/>
      <c r="BD603" s="2"/>
      <c r="BE603" s="2"/>
      <c r="BF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108"/>
      <c r="AM604" s="108"/>
      <c r="AN604" s="108"/>
      <c r="AO604" s="108"/>
      <c r="AP604" s="108"/>
      <c r="AQ604" s="108"/>
      <c r="AR604" s="108"/>
      <c r="AS604" s="108"/>
      <c r="AT604" s="108"/>
      <c r="AU604" s="108"/>
      <c r="AV604" s="108"/>
      <c r="AW604" s="108"/>
      <c r="AX604" s="2"/>
      <c r="AY604" s="2"/>
      <c r="AZ604" s="2"/>
      <c r="BA604" s="2"/>
      <c r="BB604" s="2"/>
      <c r="BC604" s="2"/>
      <c r="BD604" s="2"/>
      <c r="BE604" s="2"/>
      <c r="BF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108"/>
      <c r="AM605" s="108"/>
      <c r="AN605" s="108"/>
      <c r="AO605" s="108"/>
      <c r="AP605" s="108"/>
      <c r="AQ605" s="108"/>
      <c r="AR605" s="108"/>
      <c r="AS605" s="108"/>
      <c r="AT605" s="108"/>
      <c r="AU605" s="108"/>
      <c r="AV605" s="108"/>
      <c r="AW605" s="108"/>
      <c r="AX605" s="2"/>
      <c r="AY605" s="2"/>
      <c r="AZ605" s="2"/>
      <c r="BA605" s="2"/>
      <c r="BB605" s="2"/>
      <c r="BC605" s="2"/>
      <c r="BD605" s="2"/>
      <c r="BE605" s="2"/>
      <c r="BF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108"/>
      <c r="AM606" s="108"/>
      <c r="AN606" s="108"/>
      <c r="AO606" s="108"/>
      <c r="AP606" s="108"/>
      <c r="AQ606" s="108"/>
      <c r="AR606" s="108"/>
      <c r="AS606" s="108"/>
      <c r="AT606" s="108"/>
      <c r="AU606" s="108"/>
      <c r="AV606" s="108"/>
      <c r="AW606" s="108"/>
      <c r="AX606" s="2"/>
      <c r="AY606" s="2"/>
      <c r="AZ606" s="2"/>
      <c r="BA606" s="2"/>
      <c r="BB606" s="2"/>
      <c r="BC606" s="2"/>
      <c r="BD606" s="2"/>
      <c r="BE606" s="2"/>
      <c r="BF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108"/>
      <c r="AM607" s="108"/>
      <c r="AN607" s="108"/>
      <c r="AO607" s="108"/>
      <c r="AP607" s="108"/>
      <c r="AQ607" s="108"/>
      <c r="AR607" s="108"/>
      <c r="AS607" s="108"/>
      <c r="AT607" s="108"/>
      <c r="AU607" s="108"/>
      <c r="AV607" s="108"/>
      <c r="AW607" s="108"/>
      <c r="AX607" s="2"/>
      <c r="AY607" s="2"/>
      <c r="AZ607" s="2"/>
      <c r="BA607" s="2"/>
      <c r="BB607" s="2"/>
      <c r="BC607" s="2"/>
      <c r="BD607" s="2"/>
      <c r="BE607" s="2"/>
      <c r="BF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108"/>
      <c r="AM608" s="108"/>
      <c r="AN608" s="108"/>
      <c r="AO608" s="108"/>
      <c r="AP608" s="108"/>
      <c r="AQ608" s="108"/>
      <c r="AR608" s="108"/>
      <c r="AS608" s="108"/>
      <c r="AT608" s="108"/>
      <c r="AU608" s="108"/>
      <c r="AV608" s="108"/>
      <c r="AW608" s="108"/>
      <c r="AX608" s="2"/>
      <c r="AY608" s="2"/>
      <c r="AZ608" s="2"/>
      <c r="BA608" s="2"/>
      <c r="BB608" s="2"/>
      <c r="BC608" s="2"/>
      <c r="BD608" s="2"/>
      <c r="BE608" s="2"/>
      <c r="BF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108"/>
      <c r="AM609" s="108"/>
      <c r="AN609" s="108"/>
      <c r="AO609" s="108"/>
      <c r="AP609" s="108"/>
      <c r="AQ609" s="108"/>
      <c r="AR609" s="108"/>
      <c r="AS609" s="108"/>
      <c r="AT609" s="108"/>
      <c r="AU609" s="108"/>
      <c r="AV609" s="108"/>
      <c r="AW609" s="108"/>
      <c r="AX609" s="2"/>
      <c r="AY609" s="2"/>
      <c r="AZ609" s="2"/>
      <c r="BA609" s="2"/>
      <c r="BB609" s="2"/>
      <c r="BC609" s="2"/>
      <c r="BD609" s="2"/>
      <c r="BE609" s="2"/>
      <c r="BF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108"/>
      <c r="AM610" s="108"/>
      <c r="AN610" s="108"/>
      <c r="AO610" s="108"/>
      <c r="AP610" s="108"/>
      <c r="AQ610" s="108"/>
      <c r="AR610" s="108"/>
      <c r="AS610" s="108"/>
      <c r="AT610" s="108"/>
      <c r="AU610" s="108"/>
      <c r="AV610" s="108"/>
      <c r="AW610" s="108"/>
      <c r="AX610" s="2"/>
      <c r="AY610" s="2"/>
      <c r="AZ610" s="2"/>
      <c r="BA610" s="2"/>
      <c r="BB610" s="2"/>
      <c r="BC610" s="2"/>
      <c r="BD610" s="2"/>
      <c r="BE610" s="2"/>
      <c r="BF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108"/>
      <c r="AM611" s="108"/>
      <c r="AN611" s="108"/>
      <c r="AO611" s="108"/>
      <c r="AP611" s="108"/>
      <c r="AQ611" s="108"/>
      <c r="AR611" s="108"/>
      <c r="AS611" s="108"/>
      <c r="AT611" s="108"/>
      <c r="AU611" s="108"/>
      <c r="AV611" s="108"/>
      <c r="AW611" s="108"/>
      <c r="AX611" s="2"/>
      <c r="AY611" s="2"/>
      <c r="AZ611" s="2"/>
      <c r="BA611" s="2"/>
      <c r="BB611" s="2"/>
      <c r="BC611" s="2"/>
      <c r="BD611" s="2"/>
      <c r="BE611" s="2"/>
      <c r="BF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108"/>
      <c r="AM612" s="108"/>
      <c r="AN612" s="108"/>
      <c r="AO612" s="108"/>
      <c r="AP612" s="108"/>
      <c r="AQ612" s="108"/>
      <c r="AR612" s="108"/>
      <c r="AS612" s="108"/>
      <c r="AT612" s="108"/>
      <c r="AU612" s="108"/>
      <c r="AV612" s="108"/>
      <c r="AW612" s="108"/>
      <c r="AX612" s="2"/>
      <c r="AY612" s="2"/>
      <c r="AZ612" s="2"/>
      <c r="BA612" s="2"/>
      <c r="BB612" s="2"/>
      <c r="BC612" s="2"/>
      <c r="BD612" s="2"/>
      <c r="BE612" s="2"/>
      <c r="BF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108"/>
      <c r="AM613" s="108"/>
      <c r="AN613" s="108"/>
      <c r="AO613" s="108"/>
      <c r="AP613" s="108"/>
      <c r="AQ613" s="108"/>
      <c r="AR613" s="108"/>
      <c r="AS613" s="108"/>
      <c r="AT613" s="108"/>
      <c r="AU613" s="108"/>
      <c r="AV613" s="108"/>
      <c r="AW613" s="108"/>
      <c r="AX613" s="2"/>
      <c r="AY613" s="2"/>
      <c r="AZ613" s="2"/>
      <c r="BA613" s="2"/>
      <c r="BB613" s="2"/>
      <c r="BC613" s="2"/>
      <c r="BD613" s="2"/>
      <c r="BE613" s="2"/>
      <c r="BF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108"/>
      <c r="AM614" s="108"/>
      <c r="AN614" s="108"/>
      <c r="AO614" s="108"/>
      <c r="AP614" s="108"/>
      <c r="AQ614" s="108"/>
      <c r="AR614" s="108"/>
      <c r="AS614" s="108"/>
      <c r="AT614" s="108"/>
      <c r="AU614" s="108"/>
      <c r="AV614" s="108"/>
      <c r="AW614" s="108"/>
      <c r="AX614" s="2"/>
      <c r="AY614" s="2"/>
      <c r="AZ614" s="2"/>
      <c r="BA614" s="2"/>
      <c r="BB614" s="2"/>
      <c r="BC614" s="2"/>
      <c r="BD614" s="2"/>
      <c r="BE614" s="2"/>
      <c r="BF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108"/>
      <c r="AM615" s="108"/>
      <c r="AN615" s="108"/>
      <c r="AO615" s="108"/>
      <c r="AP615" s="108"/>
      <c r="AQ615" s="108"/>
      <c r="AR615" s="108"/>
      <c r="AS615" s="108"/>
      <c r="AT615" s="108"/>
      <c r="AU615" s="108"/>
      <c r="AV615" s="108"/>
      <c r="AW615" s="108"/>
      <c r="AX615" s="2"/>
      <c r="AY615" s="2"/>
      <c r="AZ615" s="2"/>
      <c r="BA615" s="2"/>
      <c r="BB615" s="2"/>
      <c r="BC615" s="2"/>
      <c r="BD615" s="2"/>
      <c r="BE615" s="2"/>
      <c r="BF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108"/>
      <c r="AM616" s="108"/>
      <c r="AN616" s="108"/>
      <c r="AO616" s="108"/>
      <c r="AP616" s="108"/>
      <c r="AQ616" s="108"/>
      <c r="AR616" s="108"/>
      <c r="AS616" s="108"/>
      <c r="AT616" s="108"/>
      <c r="AU616" s="108"/>
      <c r="AV616" s="108"/>
      <c r="AW616" s="108"/>
      <c r="AX616" s="2"/>
      <c r="AY616" s="2"/>
      <c r="AZ616" s="2"/>
      <c r="BA616" s="2"/>
      <c r="BB616" s="2"/>
      <c r="BC616" s="2"/>
      <c r="BD616" s="2"/>
      <c r="BE616" s="2"/>
      <c r="BF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108"/>
      <c r="AM617" s="108"/>
      <c r="AN617" s="108"/>
      <c r="AO617" s="108"/>
      <c r="AP617" s="108"/>
      <c r="AQ617" s="108"/>
      <c r="AR617" s="108"/>
      <c r="AS617" s="108"/>
      <c r="AT617" s="108"/>
      <c r="AU617" s="108"/>
      <c r="AV617" s="108"/>
      <c r="AW617" s="108"/>
      <c r="AX617" s="2"/>
      <c r="AY617" s="2"/>
      <c r="AZ617" s="2"/>
      <c r="BA617" s="2"/>
      <c r="BB617" s="2"/>
      <c r="BC617" s="2"/>
      <c r="BD617" s="2"/>
      <c r="BE617" s="2"/>
      <c r="BF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108"/>
      <c r="AM618" s="108"/>
      <c r="AN618" s="108"/>
      <c r="AO618" s="108"/>
      <c r="AP618" s="108"/>
      <c r="AQ618" s="108"/>
      <c r="AR618" s="108"/>
      <c r="AS618" s="108"/>
      <c r="AT618" s="108"/>
      <c r="AU618" s="108"/>
      <c r="AV618" s="108"/>
      <c r="AW618" s="108"/>
      <c r="AX618" s="2"/>
      <c r="AY618" s="2"/>
      <c r="AZ618" s="2"/>
      <c r="BA618" s="2"/>
      <c r="BB618" s="2"/>
      <c r="BC618" s="2"/>
      <c r="BD618" s="2"/>
      <c r="BE618" s="2"/>
      <c r="BF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108"/>
      <c r="AM619" s="108"/>
      <c r="AN619" s="108"/>
      <c r="AO619" s="108"/>
      <c r="AP619" s="108"/>
      <c r="AQ619" s="108"/>
      <c r="AR619" s="108"/>
      <c r="AS619" s="108"/>
      <c r="AT619" s="108"/>
      <c r="AU619" s="108"/>
      <c r="AV619" s="108"/>
      <c r="AW619" s="108"/>
      <c r="AX619" s="2"/>
      <c r="AY619" s="2"/>
      <c r="AZ619" s="2"/>
      <c r="BA619" s="2"/>
      <c r="BB619" s="2"/>
      <c r="BC619" s="2"/>
      <c r="BD619" s="2"/>
      <c r="BE619" s="2"/>
      <c r="BF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108"/>
      <c r="AM620" s="108"/>
      <c r="AN620" s="108"/>
      <c r="AO620" s="108"/>
      <c r="AP620" s="108"/>
      <c r="AQ620" s="108"/>
      <c r="AR620" s="108"/>
      <c r="AS620" s="108"/>
      <c r="AT620" s="108"/>
      <c r="AU620" s="108"/>
      <c r="AV620" s="108"/>
      <c r="AW620" s="108"/>
      <c r="AX620" s="2"/>
      <c r="AY620" s="2"/>
      <c r="AZ620" s="2"/>
      <c r="BA620" s="2"/>
      <c r="BB620" s="2"/>
      <c r="BC620" s="2"/>
      <c r="BD620" s="2"/>
      <c r="BE620" s="2"/>
      <c r="BF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108"/>
      <c r="AM621" s="108"/>
      <c r="AN621" s="108"/>
      <c r="AO621" s="108"/>
      <c r="AP621" s="108"/>
      <c r="AQ621" s="108"/>
      <c r="AR621" s="108"/>
      <c r="AS621" s="108"/>
      <c r="AT621" s="108"/>
      <c r="AU621" s="108"/>
      <c r="AV621" s="108"/>
      <c r="AW621" s="108"/>
      <c r="AX621" s="2"/>
      <c r="AY621" s="2"/>
      <c r="AZ621" s="2"/>
      <c r="BA621" s="2"/>
      <c r="BB621" s="2"/>
      <c r="BC621" s="2"/>
      <c r="BD621" s="2"/>
      <c r="BE621" s="2"/>
      <c r="BF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108"/>
      <c r="AM622" s="108"/>
      <c r="AN622" s="108"/>
      <c r="AO622" s="108"/>
      <c r="AP622" s="108"/>
      <c r="AQ622" s="108"/>
      <c r="AR622" s="108"/>
      <c r="AS622" s="108"/>
      <c r="AT622" s="108"/>
      <c r="AU622" s="108"/>
      <c r="AV622" s="108"/>
      <c r="AW622" s="108"/>
      <c r="AX622" s="2"/>
      <c r="AY622" s="2"/>
      <c r="AZ622" s="2"/>
      <c r="BA622" s="2"/>
      <c r="BB622" s="2"/>
      <c r="BC622" s="2"/>
      <c r="BD622" s="2"/>
      <c r="BE622" s="2"/>
      <c r="BF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108"/>
      <c r="AM623" s="108"/>
      <c r="AN623" s="108"/>
      <c r="AO623" s="108"/>
      <c r="AP623" s="108"/>
      <c r="AQ623" s="108"/>
      <c r="AR623" s="108"/>
      <c r="AS623" s="108"/>
      <c r="AT623" s="108"/>
      <c r="AU623" s="108"/>
      <c r="AV623" s="108"/>
      <c r="AW623" s="108"/>
      <c r="AX623" s="2"/>
      <c r="AY623" s="2"/>
      <c r="AZ623" s="2"/>
      <c r="BA623" s="2"/>
      <c r="BB623" s="2"/>
      <c r="BC623" s="2"/>
      <c r="BD623" s="2"/>
      <c r="BE623" s="2"/>
      <c r="BF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108"/>
      <c r="AM624" s="108"/>
      <c r="AN624" s="108"/>
      <c r="AO624" s="108"/>
      <c r="AP624" s="108"/>
      <c r="AQ624" s="108"/>
      <c r="AR624" s="108"/>
      <c r="AS624" s="108"/>
      <c r="AT624" s="108"/>
      <c r="AU624" s="108"/>
      <c r="AV624" s="108"/>
      <c r="AW624" s="108"/>
      <c r="AX624" s="2"/>
      <c r="AY624" s="2"/>
      <c r="AZ624" s="2"/>
      <c r="BA624" s="2"/>
      <c r="BB624" s="2"/>
      <c r="BC624" s="2"/>
      <c r="BD624" s="2"/>
      <c r="BE624" s="2"/>
      <c r="BF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108"/>
      <c r="AM625" s="108"/>
      <c r="AN625" s="108"/>
      <c r="AO625" s="108"/>
      <c r="AP625" s="108"/>
      <c r="AQ625" s="108"/>
      <c r="AR625" s="108"/>
      <c r="AS625" s="108"/>
      <c r="AT625" s="108"/>
      <c r="AU625" s="108"/>
      <c r="AV625" s="108"/>
      <c r="AW625" s="108"/>
      <c r="AX625" s="2"/>
      <c r="AY625" s="2"/>
      <c r="AZ625" s="2"/>
      <c r="BA625" s="2"/>
      <c r="BB625" s="2"/>
      <c r="BC625" s="2"/>
      <c r="BD625" s="2"/>
      <c r="BE625" s="2"/>
      <c r="BF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108"/>
      <c r="AM626" s="108"/>
      <c r="AN626" s="108"/>
      <c r="AO626" s="108"/>
      <c r="AP626" s="108"/>
      <c r="AQ626" s="108"/>
      <c r="AR626" s="108"/>
      <c r="AS626" s="108"/>
      <c r="AT626" s="108"/>
      <c r="AU626" s="108"/>
      <c r="AV626" s="108"/>
      <c r="AW626" s="108"/>
      <c r="AX626" s="2"/>
      <c r="AY626" s="2"/>
      <c r="AZ626" s="2"/>
      <c r="BA626" s="2"/>
      <c r="BB626" s="2"/>
      <c r="BC626" s="2"/>
      <c r="BD626" s="2"/>
      <c r="BE626" s="2"/>
      <c r="BF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108"/>
      <c r="AM627" s="108"/>
      <c r="AN627" s="108"/>
      <c r="AO627" s="108"/>
      <c r="AP627" s="108"/>
      <c r="AQ627" s="108"/>
      <c r="AR627" s="108"/>
      <c r="AS627" s="108"/>
      <c r="AT627" s="108"/>
      <c r="AU627" s="108"/>
      <c r="AV627" s="108"/>
      <c r="AW627" s="108"/>
      <c r="AX627" s="2"/>
      <c r="AY627" s="2"/>
      <c r="AZ627" s="2"/>
      <c r="BA627" s="2"/>
      <c r="BB627" s="2"/>
      <c r="BC627" s="2"/>
      <c r="BD627" s="2"/>
      <c r="BE627" s="2"/>
      <c r="BF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108"/>
      <c r="AM628" s="108"/>
      <c r="AN628" s="108"/>
      <c r="AO628" s="108"/>
      <c r="AP628" s="108"/>
      <c r="AQ628" s="108"/>
      <c r="AR628" s="108"/>
      <c r="AS628" s="108"/>
      <c r="AT628" s="108"/>
      <c r="AU628" s="108"/>
      <c r="AV628" s="108"/>
      <c r="AW628" s="108"/>
      <c r="AX628" s="2"/>
      <c r="AY628" s="2"/>
      <c r="AZ628" s="2"/>
      <c r="BA628" s="2"/>
      <c r="BB628" s="2"/>
      <c r="BC628" s="2"/>
      <c r="BD628" s="2"/>
      <c r="BE628" s="2"/>
      <c r="BF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108"/>
      <c r="AM629" s="108"/>
      <c r="AN629" s="108"/>
      <c r="AO629" s="108"/>
      <c r="AP629" s="108"/>
      <c r="AQ629" s="108"/>
      <c r="AR629" s="108"/>
      <c r="AS629" s="108"/>
      <c r="AT629" s="108"/>
      <c r="AU629" s="108"/>
      <c r="AV629" s="108"/>
      <c r="AW629" s="108"/>
      <c r="AX629" s="2"/>
      <c r="AY629" s="2"/>
      <c r="AZ629" s="2"/>
      <c r="BA629" s="2"/>
      <c r="BB629" s="2"/>
      <c r="BC629" s="2"/>
      <c r="BD629" s="2"/>
      <c r="BE629" s="2"/>
      <c r="BF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108"/>
      <c r="AM630" s="108"/>
      <c r="AN630" s="108"/>
      <c r="AO630" s="108"/>
      <c r="AP630" s="108"/>
      <c r="AQ630" s="108"/>
      <c r="AR630" s="108"/>
      <c r="AS630" s="108"/>
      <c r="AT630" s="108"/>
      <c r="AU630" s="108"/>
      <c r="AV630" s="108"/>
      <c r="AW630" s="108"/>
      <c r="AX630" s="2"/>
      <c r="AY630" s="2"/>
      <c r="AZ630" s="2"/>
      <c r="BA630" s="2"/>
      <c r="BB630" s="2"/>
      <c r="BC630" s="2"/>
      <c r="BD630" s="2"/>
      <c r="BE630" s="2"/>
      <c r="BF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108"/>
      <c r="AM631" s="108"/>
      <c r="AN631" s="108"/>
      <c r="AO631" s="108"/>
      <c r="AP631" s="108"/>
      <c r="AQ631" s="108"/>
      <c r="AR631" s="108"/>
      <c r="AS631" s="108"/>
      <c r="AT631" s="108"/>
      <c r="AU631" s="108"/>
      <c r="AV631" s="108"/>
      <c r="AW631" s="108"/>
      <c r="AX631" s="2"/>
      <c r="AY631" s="2"/>
      <c r="AZ631" s="2"/>
      <c r="BA631" s="2"/>
      <c r="BB631" s="2"/>
      <c r="BC631" s="2"/>
      <c r="BD631" s="2"/>
      <c r="BE631" s="2"/>
      <c r="BF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108"/>
      <c r="AM632" s="108"/>
      <c r="AN632" s="108"/>
      <c r="AO632" s="108"/>
      <c r="AP632" s="108"/>
      <c r="AQ632" s="108"/>
      <c r="AR632" s="108"/>
      <c r="AS632" s="108"/>
      <c r="AT632" s="108"/>
      <c r="AU632" s="108"/>
      <c r="AV632" s="108"/>
      <c r="AW632" s="108"/>
      <c r="AX632" s="2"/>
      <c r="AY632" s="2"/>
      <c r="AZ632" s="2"/>
      <c r="BA632" s="2"/>
      <c r="BB632" s="2"/>
      <c r="BC632" s="2"/>
      <c r="BD632" s="2"/>
      <c r="BE632" s="2"/>
      <c r="BF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108"/>
      <c r="AM633" s="108"/>
      <c r="AN633" s="108"/>
      <c r="AO633" s="108"/>
      <c r="AP633" s="108"/>
      <c r="AQ633" s="108"/>
      <c r="AR633" s="108"/>
      <c r="AS633" s="108"/>
      <c r="AT633" s="108"/>
      <c r="AU633" s="108"/>
      <c r="AV633" s="108"/>
      <c r="AW633" s="108"/>
      <c r="AX633" s="2"/>
      <c r="AY633" s="2"/>
      <c r="AZ633" s="2"/>
      <c r="BA633" s="2"/>
      <c r="BB633" s="2"/>
      <c r="BC633" s="2"/>
      <c r="BD633" s="2"/>
      <c r="BE633" s="2"/>
      <c r="BF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108"/>
      <c r="AM634" s="108"/>
      <c r="AN634" s="108"/>
      <c r="AO634" s="108"/>
      <c r="AP634" s="108"/>
      <c r="AQ634" s="108"/>
      <c r="AR634" s="108"/>
      <c r="AS634" s="108"/>
      <c r="AT634" s="108"/>
      <c r="AU634" s="108"/>
      <c r="AV634" s="108"/>
      <c r="AW634" s="108"/>
      <c r="AX634" s="2"/>
      <c r="AY634" s="2"/>
      <c r="AZ634" s="2"/>
      <c r="BA634" s="2"/>
      <c r="BB634" s="2"/>
      <c r="BC634" s="2"/>
      <c r="BD634" s="2"/>
      <c r="BE634" s="2"/>
      <c r="BF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108"/>
      <c r="AM635" s="108"/>
      <c r="AN635" s="108"/>
      <c r="AO635" s="108"/>
      <c r="AP635" s="108"/>
      <c r="AQ635" s="108"/>
      <c r="AR635" s="108"/>
      <c r="AS635" s="108"/>
      <c r="AT635" s="108"/>
      <c r="AU635" s="108"/>
      <c r="AV635" s="108"/>
      <c r="AW635" s="108"/>
      <c r="AX635" s="2"/>
      <c r="AY635" s="2"/>
      <c r="AZ635" s="2"/>
      <c r="BA635" s="2"/>
      <c r="BB635" s="2"/>
      <c r="BC635" s="2"/>
      <c r="BD635" s="2"/>
      <c r="BE635" s="2"/>
      <c r="BF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108"/>
      <c r="AM636" s="108"/>
      <c r="AN636" s="108"/>
      <c r="AO636" s="108"/>
      <c r="AP636" s="108"/>
      <c r="AQ636" s="108"/>
      <c r="AR636" s="108"/>
      <c r="AS636" s="108"/>
      <c r="AT636" s="108"/>
      <c r="AU636" s="108"/>
      <c r="AV636" s="108"/>
      <c r="AW636" s="108"/>
      <c r="AX636" s="2"/>
      <c r="AY636" s="2"/>
      <c r="AZ636" s="2"/>
      <c r="BA636" s="2"/>
      <c r="BB636" s="2"/>
      <c r="BC636" s="2"/>
      <c r="BD636" s="2"/>
      <c r="BE636" s="2"/>
      <c r="BF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108"/>
      <c r="AM637" s="108"/>
      <c r="AN637" s="108"/>
      <c r="AO637" s="108"/>
      <c r="AP637" s="108"/>
      <c r="AQ637" s="108"/>
      <c r="AR637" s="108"/>
      <c r="AS637" s="108"/>
      <c r="AT637" s="108"/>
      <c r="AU637" s="108"/>
      <c r="AV637" s="108"/>
      <c r="AW637" s="108"/>
      <c r="AX637" s="2"/>
      <c r="AY637" s="2"/>
      <c r="AZ637" s="2"/>
      <c r="BA637" s="2"/>
      <c r="BB637" s="2"/>
      <c r="BC637" s="2"/>
      <c r="BD637" s="2"/>
      <c r="BE637" s="2"/>
      <c r="BF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108"/>
      <c r="AM638" s="108"/>
      <c r="AN638" s="108"/>
      <c r="AO638" s="108"/>
      <c r="AP638" s="108"/>
      <c r="AQ638" s="108"/>
      <c r="AR638" s="108"/>
      <c r="AS638" s="108"/>
      <c r="AT638" s="108"/>
      <c r="AU638" s="108"/>
      <c r="AV638" s="108"/>
      <c r="AW638" s="108"/>
      <c r="AX638" s="2"/>
      <c r="AY638" s="2"/>
      <c r="AZ638" s="2"/>
      <c r="BA638" s="2"/>
      <c r="BB638" s="2"/>
      <c r="BC638" s="2"/>
      <c r="BD638" s="2"/>
      <c r="BE638" s="2"/>
      <c r="BF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108"/>
      <c r="AM639" s="108"/>
      <c r="AN639" s="108"/>
      <c r="AO639" s="108"/>
      <c r="AP639" s="108"/>
      <c r="AQ639" s="108"/>
      <c r="AR639" s="108"/>
      <c r="AS639" s="108"/>
      <c r="AT639" s="108"/>
      <c r="AU639" s="108"/>
      <c r="AV639" s="108"/>
      <c r="AW639" s="108"/>
      <c r="AX639" s="2"/>
      <c r="AY639" s="2"/>
      <c r="AZ639" s="2"/>
      <c r="BA639" s="2"/>
      <c r="BB639" s="2"/>
      <c r="BC639" s="2"/>
      <c r="BD639" s="2"/>
      <c r="BE639" s="2"/>
      <c r="BF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108"/>
      <c r="AM640" s="108"/>
      <c r="AN640" s="108"/>
      <c r="AO640" s="108"/>
      <c r="AP640" s="108"/>
      <c r="AQ640" s="108"/>
      <c r="AR640" s="108"/>
      <c r="AS640" s="108"/>
      <c r="AT640" s="108"/>
      <c r="AU640" s="108"/>
      <c r="AV640" s="108"/>
      <c r="AW640" s="108"/>
      <c r="AX640" s="2"/>
      <c r="AY640" s="2"/>
      <c r="AZ640" s="2"/>
      <c r="BA640" s="2"/>
      <c r="BB640" s="2"/>
      <c r="BC640" s="2"/>
      <c r="BD640" s="2"/>
      <c r="BE640" s="2"/>
      <c r="BF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108"/>
      <c r="AM641" s="108"/>
      <c r="AN641" s="108"/>
      <c r="AO641" s="108"/>
      <c r="AP641" s="108"/>
      <c r="AQ641" s="108"/>
      <c r="AR641" s="108"/>
      <c r="AS641" s="108"/>
      <c r="AT641" s="108"/>
      <c r="AU641" s="108"/>
      <c r="AV641" s="108"/>
      <c r="AW641" s="108"/>
      <c r="AX641" s="2"/>
      <c r="AY641" s="2"/>
      <c r="AZ641" s="2"/>
      <c r="BA641" s="2"/>
      <c r="BB641" s="2"/>
      <c r="BC641" s="2"/>
      <c r="BD641" s="2"/>
      <c r="BE641" s="2"/>
      <c r="BF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108"/>
      <c r="AM642" s="108"/>
      <c r="AN642" s="108"/>
      <c r="AO642" s="108"/>
      <c r="AP642" s="108"/>
      <c r="AQ642" s="108"/>
      <c r="AR642" s="108"/>
      <c r="AS642" s="108"/>
      <c r="AT642" s="108"/>
      <c r="AU642" s="108"/>
      <c r="AV642" s="108"/>
      <c r="AW642" s="108"/>
      <c r="AX642" s="2"/>
      <c r="AY642" s="2"/>
      <c r="AZ642" s="2"/>
      <c r="BA642" s="2"/>
      <c r="BB642" s="2"/>
      <c r="BC642" s="2"/>
      <c r="BD642" s="2"/>
      <c r="BE642" s="2"/>
      <c r="BF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108"/>
      <c r="AM643" s="108"/>
      <c r="AN643" s="108"/>
      <c r="AO643" s="108"/>
      <c r="AP643" s="108"/>
      <c r="AQ643" s="108"/>
      <c r="AR643" s="108"/>
      <c r="AS643" s="108"/>
      <c r="AT643" s="108"/>
      <c r="AU643" s="108"/>
      <c r="AV643" s="108"/>
      <c r="AW643" s="108"/>
      <c r="AX643" s="2"/>
      <c r="AY643" s="2"/>
      <c r="AZ643" s="2"/>
      <c r="BA643" s="2"/>
      <c r="BB643" s="2"/>
      <c r="BC643" s="2"/>
      <c r="BD643" s="2"/>
      <c r="BE643" s="2"/>
      <c r="BF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108"/>
      <c r="AM644" s="108"/>
      <c r="AN644" s="108"/>
      <c r="AO644" s="108"/>
      <c r="AP644" s="108"/>
      <c r="AQ644" s="108"/>
      <c r="AR644" s="108"/>
      <c r="AS644" s="108"/>
      <c r="AT644" s="108"/>
      <c r="AU644" s="108"/>
      <c r="AV644" s="108"/>
      <c r="AW644" s="108"/>
      <c r="AX644" s="2"/>
      <c r="AY644" s="2"/>
      <c r="AZ644" s="2"/>
      <c r="BA644" s="2"/>
      <c r="BB644" s="2"/>
      <c r="BC644" s="2"/>
      <c r="BD644" s="2"/>
      <c r="BE644" s="2"/>
      <c r="BF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108"/>
      <c r="AM645" s="108"/>
      <c r="AN645" s="108"/>
      <c r="AO645" s="108"/>
      <c r="AP645" s="108"/>
      <c r="AQ645" s="108"/>
      <c r="AR645" s="108"/>
      <c r="AS645" s="108"/>
      <c r="AT645" s="108"/>
      <c r="AU645" s="108"/>
      <c r="AV645" s="108"/>
      <c r="AW645" s="108"/>
      <c r="AX645" s="2"/>
      <c r="AY645" s="2"/>
      <c r="AZ645" s="2"/>
      <c r="BA645" s="2"/>
      <c r="BB645" s="2"/>
      <c r="BC645" s="2"/>
      <c r="BD645" s="2"/>
      <c r="BE645" s="2"/>
      <c r="BF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108"/>
      <c r="AM646" s="108"/>
      <c r="AN646" s="108"/>
      <c r="AO646" s="108"/>
      <c r="AP646" s="108"/>
      <c r="AQ646" s="108"/>
      <c r="AR646" s="108"/>
      <c r="AS646" s="108"/>
      <c r="AT646" s="108"/>
      <c r="AU646" s="108"/>
      <c r="AV646" s="108"/>
      <c r="AW646" s="108"/>
      <c r="AX646" s="2"/>
      <c r="AY646" s="2"/>
      <c r="AZ646" s="2"/>
      <c r="BA646" s="2"/>
      <c r="BB646" s="2"/>
      <c r="BC646" s="2"/>
      <c r="BD646" s="2"/>
      <c r="BE646" s="2"/>
      <c r="BF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108"/>
      <c r="AM647" s="108"/>
      <c r="AN647" s="108"/>
      <c r="AO647" s="108"/>
      <c r="AP647" s="108"/>
      <c r="AQ647" s="108"/>
      <c r="AR647" s="108"/>
      <c r="AS647" s="108"/>
      <c r="AT647" s="108"/>
      <c r="AU647" s="108"/>
      <c r="AV647" s="108"/>
      <c r="AW647" s="108"/>
      <c r="AX647" s="2"/>
      <c r="AY647" s="2"/>
      <c r="AZ647" s="2"/>
      <c r="BA647" s="2"/>
      <c r="BB647" s="2"/>
      <c r="BC647" s="2"/>
      <c r="BD647" s="2"/>
      <c r="BE647" s="2"/>
      <c r="BF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108"/>
      <c r="AM648" s="108"/>
      <c r="AN648" s="108"/>
      <c r="AO648" s="108"/>
      <c r="AP648" s="108"/>
      <c r="AQ648" s="108"/>
      <c r="AR648" s="108"/>
      <c r="AS648" s="108"/>
      <c r="AT648" s="108"/>
      <c r="AU648" s="108"/>
      <c r="AV648" s="108"/>
      <c r="AW648" s="108"/>
      <c r="AX648" s="2"/>
      <c r="AY648" s="2"/>
      <c r="AZ648" s="2"/>
      <c r="BA648" s="2"/>
      <c r="BB648" s="2"/>
      <c r="BC648" s="2"/>
      <c r="BD648" s="2"/>
      <c r="BE648" s="2"/>
      <c r="BF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108"/>
      <c r="AM649" s="108"/>
      <c r="AN649" s="108"/>
      <c r="AO649" s="108"/>
      <c r="AP649" s="108"/>
      <c r="AQ649" s="108"/>
      <c r="AR649" s="108"/>
      <c r="AS649" s="108"/>
      <c r="AT649" s="108"/>
      <c r="AU649" s="108"/>
      <c r="AV649" s="108"/>
      <c r="AW649" s="108"/>
      <c r="AX649" s="2"/>
      <c r="AY649" s="2"/>
      <c r="AZ649" s="2"/>
      <c r="BA649" s="2"/>
      <c r="BB649" s="2"/>
      <c r="BC649" s="2"/>
      <c r="BD649" s="2"/>
      <c r="BE649" s="2"/>
      <c r="BF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108"/>
      <c r="AM650" s="108"/>
      <c r="AN650" s="108"/>
      <c r="AO650" s="108"/>
      <c r="AP650" s="108"/>
      <c r="AQ650" s="108"/>
      <c r="AR650" s="108"/>
      <c r="AS650" s="108"/>
      <c r="AT650" s="108"/>
      <c r="AU650" s="108"/>
      <c r="AV650" s="108"/>
      <c r="AW650" s="108"/>
      <c r="AX650" s="2"/>
      <c r="AY650" s="2"/>
      <c r="AZ650" s="2"/>
      <c r="BA650" s="2"/>
      <c r="BB650" s="2"/>
      <c r="BC650" s="2"/>
      <c r="BD650" s="2"/>
      <c r="BE650" s="2"/>
      <c r="BF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108"/>
      <c r="AM651" s="108"/>
      <c r="AN651" s="108"/>
      <c r="AO651" s="108"/>
      <c r="AP651" s="108"/>
      <c r="AQ651" s="108"/>
      <c r="AR651" s="108"/>
      <c r="AS651" s="108"/>
      <c r="AT651" s="108"/>
      <c r="AU651" s="108"/>
      <c r="AV651" s="108"/>
      <c r="AW651" s="108"/>
      <c r="AX651" s="2"/>
      <c r="AY651" s="2"/>
      <c r="AZ651" s="2"/>
      <c r="BA651" s="2"/>
      <c r="BB651" s="2"/>
      <c r="BC651" s="2"/>
      <c r="BD651" s="2"/>
      <c r="BE651" s="2"/>
      <c r="BF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108"/>
      <c r="AM652" s="108"/>
      <c r="AN652" s="108"/>
      <c r="AO652" s="108"/>
      <c r="AP652" s="108"/>
      <c r="AQ652" s="108"/>
      <c r="AR652" s="108"/>
      <c r="AS652" s="108"/>
      <c r="AT652" s="108"/>
      <c r="AU652" s="108"/>
      <c r="AV652" s="108"/>
      <c r="AW652" s="108"/>
      <c r="AX652" s="2"/>
      <c r="AY652" s="2"/>
      <c r="AZ652" s="2"/>
      <c r="BA652" s="2"/>
      <c r="BB652" s="2"/>
      <c r="BC652" s="2"/>
      <c r="BD652" s="2"/>
      <c r="BE652" s="2"/>
      <c r="BF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108"/>
      <c r="AM653" s="108"/>
      <c r="AN653" s="108"/>
      <c r="AO653" s="108"/>
      <c r="AP653" s="108"/>
      <c r="AQ653" s="108"/>
      <c r="AR653" s="108"/>
      <c r="AS653" s="108"/>
      <c r="AT653" s="108"/>
      <c r="AU653" s="108"/>
      <c r="AV653" s="108"/>
      <c r="AW653" s="108"/>
      <c r="AX653" s="2"/>
      <c r="AY653" s="2"/>
      <c r="AZ653" s="2"/>
      <c r="BA653" s="2"/>
      <c r="BB653" s="2"/>
      <c r="BC653" s="2"/>
      <c r="BD653" s="2"/>
      <c r="BE653" s="2"/>
      <c r="BF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108"/>
      <c r="AM654" s="108"/>
      <c r="AN654" s="108"/>
      <c r="AO654" s="108"/>
      <c r="AP654" s="108"/>
      <c r="AQ654" s="108"/>
      <c r="AR654" s="108"/>
      <c r="AS654" s="108"/>
      <c r="AT654" s="108"/>
      <c r="AU654" s="108"/>
      <c r="AV654" s="108"/>
      <c r="AW654" s="108"/>
      <c r="AX654" s="2"/>
      <c r="AY654" s="2"/>
      <c r="AZ654" s="2"/>
      <c r="BA654" s="2"/>
      <c r="BB654" s="2"/>
      <c r="BC654" s="2"/>
      <c r="BD654" s="2"/>
      <c r="BE654" s="2"/>
      <c r="BF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108"/>
      <c r="AM655" s="108"/>
      <c r="AN655" s="108"/>
      <c r="AO655" s="108"/>
      <c r="AP655" s="108"/>
      <c r="AQ655" s="108"/>
      <c r="AR655" s="108"/>
      <c r="AS655" s="108"/>
      <c r="AT655" s="108"/>
      <c r="AU655" s="108"/>
      <c r="AV655" s="108"/>
      <c r="AW655" s="108"/>
      <c r="AX655" s="2"/>
      <c r="AY655" s="2"/>
      <c r="AZ655" s="2"/>
      <c r="BA655" s="2"/>
      <c r="BB655" s="2"/>
      <c r="BC655" s="2"/>
      <c r="BD655" s="2"/>
      <c r="BE655" s="2"/>
      <c r="BF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108"/>
      <c r="AM656" s="108"/>
      <c r="AN656" s="108"/>
      <c r="AO656" s="108"/>
      <c r="AP656" s="108"/>
      <c r="AQ656" s="108"/>
      <c r="AR656" s="108"/>
      <c r="AS656" s="108"/>
      <c r="AT656" s="108"/>
      <c r="AU656" s="108"/>
      <c r="AV656" s="108"/>
      <c r="AW656" s="108"/>
      <c r="AX656" s="2"/>
      <c r="AY656" s="2"/>
      <c r="AZ656" s="2"/>
      <c r="BA656" s="2"/>
      <c r="BB656" s="2"/>
      <c r="BC656" s="2"/>
      <c r="BD656" s="2"/>
      <c r="BE656" s="2"/>
      <c r="BF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108"/>
      <c r="AM657" s="108"/>
      <c r="AN657" s="108"/>
      <c r="AO657" s="108"/>
      <c r="AP657" s="108"/>
      <c r="AQ657" s="108"/>
      <c r="AR657" s="108"/>
      <c r="AS657" s="108"/>
      <c r="AT657" s="108"/>
      <c r="AU657" s="108"/>
      <c r="AV657" s="108"/>
      <c r="AW657" s="108"/>
      <c r="AX657" s="2"/>
      <c r="AY657" s="2"/>
      <c r="AZ657" s="2"/>
      <c r="BA657" s="2"/>
      <c r="BB657" s="2"/>
      <c r="BC657" s="2"/>
      <c r="BD657" s="2"/>
      <c r="BE657" s="2"/>
      <c r="BF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108"/>
      <c r="AM658" s="108"/>
      <c r="AN658" s="108"/>
      <c r="AO658" s="108"/>
      <c r="AP658" s="108"/>
      <c r="AQ658" s="108"/>
      <c r="AR658" s="108"/>
      <c r="AS658" s="108"/>
      <c r="AT658" s="108"/>
      <c r="AU658" s="108"/>
      <c r="AV658" s="108"/>
      <c r="AW658" s="108"/>
      <c r="AX658" s="2"/>
      <c r="AY658" s="2"/>
      <c r="AZ658" s="2"/>
      <c r="BA658" s="2"/>
      <c r="BB658" s="2"/>
      <c r="BC658" s="2"/>
      <c r="BD658" s="2"/>
      <c r="BE658" s="2"/>
      <c r="BF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108"/>
      <c r="AM659" s="108"/>
      <c r="AN659" s="108"/>
      <c r="AO659" s="108"/>
      <c r="AP659" s="108"/>
      <c r="AQ659" s="108"/>
      <c r="AR659" s="108"/>
      <c r="AS659" s="108"/>
      <c r="AT659" s="108"/>
      <c r="AU659" s="108"/>
      <c r="AV659" s="108"/>
      <c r="AW659" s="108"/>
      <c r="AX659" s="2"/>
      <c r="AY659" s="2"/>
      <c r="AZ659" s="2"/>
      <c r="BA659" s="2"/>
      <c r="BB659" s="2"/>
      <c r="BC659" s="2"/>
      <c r="BD659" s="2"/>
      <c r="BE659" s="2"/>
      <c r="BF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108"/>
      <c r="AM660" s="108"/>
      <c r="AN660" s="108"/>
      <c r="AO660" s="108"/>
      <c r="AP660" s="108"/>
      <c r="AQ660" s="108"/>
      <c r="AR660" s="108"/>
      <c r="AS660" s="108"/>
      <c r="AT660" s="108"/>
      <c r="AU660" s="108"/>
      <c r="AV660" s="108"/>
      <c r="AW660" s="108"/>
      <c r="AX660" s="2"/>
      <c r="AY660" s="2"/>
      <c r="AZ660" s="2"/>
      <c r="BA660" s="2"/>
      <c r="BB660" s="2"/>
      <c r="BC660" s="2"/>
      <c r="BD660" s="2"/>
      <c r="BE660" s="2"/>
      <c r="BF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108"/>
      <c r="AM661" s="108"/>
      <c r="AN661" s="108"/>
      <c r="AO661" s="108"/>
      <c r="AP661" s="108"/>
      <c r="AQ661" s="108"/>
      <c r="AR661" s="108"/>
      <c r="AS661" s="108"/>
      <c r="AT661" s="108"/>
      <c r="AU661" s="108"/>
      <c r="AV661" s="108"/>
      <c r="AW661" s="108"/>
      <c r="AX661" s="2"/>
      <c r="AY661" s="2"/>
      <c r="AZ661" s="2"/>
      <c r="BA661" s="2"/>
      <c r="BB661" s="2"/>
      <c r="BC661" s="2"/>
      <c r="BD661" s="2"/>
      <c r="BE661" s="2"/>
      <c r="BF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108"/>
      <c r="AM662" s="108"/>
      <c r="AN662" s="108"/>
      <c r="AO662" s="108"/>
      <c r="AP662" s="108"/>
      <c r="AQ662" s="108"/>
      <c r="AR662" s="108"/>
      <c r="AS662" s="108"/>
      <c r="AT662" s="108"/>
      <c r="AU662" s="108"/>
      <c r="AV662" s="108"/>
      <c r="AW662" s="108"/>
      <c r="AX662" s="2"/>
      <c r="AY662" s="2"/>
      <c r="AZ662" s="2"/>
      <c r="BA662" s="2"/>
      <c r="BB662" s="2"/>
      <c r="BC662" s="2"/>
      <c r="BD662" s="2"/>
      <c r="BE662" s="2"/>
      <c r="BF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108"/>
      <c r="AM663" s="108"/>
      <c r="AN663" s="108"/>
      <c r="AO663" s="108"/>
      <c r="AP663" s="108"/>
      <c r="AQ663" s="108"/>
      <c r="AR663" s="108"/>
      <c r="AS663" s="108"/>
      <c r="AT663" s="108"/>
      <c r="AU663" s="108"/>
      <c r="AV663" s="108"/>
      <c r="AW663" s="108"/>
      <c r="AX663" s="2"/>
      <c r="AY663" s="2"/>
      <c r="AZ663" s="2"/>
      <c r="BA663" s="2"/>
      <c r="BB663" s="2"/>
      <c r="BC663" s="2"/>
      <c r="BD663" s="2"/>
      <c r="BE663" s="2"/>
      <c r="BF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108"/>
      <c r="AM664" s="108"/>
      <c r="AN664" s="108"/>
      <c r="AO664" s="108"/>
      <c r="AP664" s="108"/>
      <c r="AQ664" s="108"/>
      <c r="AR664" s="108"/>
      <c r="AS664" s="108"/>
      <c r="AT664" s="108"/>
      <c r="AU664" s="108"/>
      <c r="AV664" s="108"/>
      <c r="AW664" s="108"/>
      <c r="AX664" s="2"/>
      <c r="AY664" s="2"/>
      <c r="AZ664" s="2"/>
      <c r="BA664" s="2"/>
      <c r="BB664" s="2"/>
      <c r="BC664" s="2"/>
      <c r="BD664" s="2"/>
      <c r="BE664" s="2"/>
      <c r="BF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108"/>
      <c r="AM665" s="108"/>
      <c r="AN665" s="108"/>
      <c r="AO665" s="108"/>
      <c r="AP665" s="108"/>
      <c r="AQ665" s="108"/>
      <c r="AR665" s="108"/>
      <c r="AS665" s="108"/>
      <c r="AT665" s="108"/>
      <c r="AU665" s="108"/>
      <c r="AV665" s="108"/>
      <c r="AW665" s="108"/>
      <c r="AX665" s="2"/>
      <c r="AY665" s="2"/>
      <c r="AZ665" s="2"/>
      <c r="BA665" s="2"/>
      <c r="BB665" s="2"/>
      <c r="BC665" s="2"/>
      <c r="BD665" s="2"/>
      <c r="BE665" s="2"/>
      <c r="BF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108"/>
      <c r="AM666" s="108"/>
      <c r="AN666" s="108"/>
      <c r="AO666" s="108"/>
      <c r="AP666" s="108"/>
      <c r="AQ666" s="108"/>
      <c r="AR666" s="108"/>
      <c r="AS666" s="108"/>
      <c r="AT666" s="108"/>
      <c r="AU666" s="108"/>
      <c r="AV666" s="108"/>
      <c r="AW666" s="108"/>
      <c r="AX666" s="2"/>
      <c r="AY666" s="2"/>
      <c r="AZ666" s="2"/>
      <c r="BA666" s="2"/>
      <c r="BB666" s="2"/>
      <c r="BC666" s="2"/>
      <c r="BD666" s="2"/>
      <c r="BE666" s="2"/>
      <c r="BF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108"/>
      <c r="AM667" s="108"/>
      <c r="AN667" s="108"/>
      <c r="AO667" s="108"/>
      <c r="AP667" s="108"/>
      <c r="AQ667" s="108"/>
      <c r="AR667" s="108"/>
      <c r="AS667" s="108"/>
      <c r="AT667" s="108"/>
      <c r="AU667" s="108"/>
      <c r="AV667" s="108"/>
      <c r="AW667" s="108"/>
      <c r="AX667" s="2"/>
      <c r="AY667" s="2"/>
      <c r="AZ667" s="2"/>
      <c r="BA667" s="2"/>
      <c r="BB667" s="2"/>
      <c r="BC667" s="2"/>
      <c r="BD667" s="2"/>
      <c r="BE667" s="2"/>
      <c r="BF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108"/>
      <c r="AM668" s="108"/>
      <c r="AN668" s="108"/>
      <c r="AO668" s="108"/>
      <c r="AP668" s="108"/>
      <c r="AQ668" s="108"/>
      <c r="AR668" s="108"/>
      <c r="AS668" s="108"/>
      <c r="AT668" s="108"/>
      <c r="AU668" s="108"/>
      <c r="AV668" s="108"/>
      <c r="AW668" s="108"/>
      <c r="AX668" s="2"/>
      <c r="AY668" s="2"/>
      <c r="AZ668" s="2"/>
      <c r="BA668" s="2"/>
      <c r="BB668" s="2"/>
      <c r="BC668" s="2"/>
      <c r="BD668" s="2"/>
      <c r="BE668" s="2"/>
      <c r="BF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108"/>
      <c r="AM669" s="108"/>
      <c r="AN669" s="108"/>
      <c r="AO669" s="108"/>
      <c r="AP669" s="108"/>
      <c r="AQ669" s="108"/>
      <c r="AR669" s="108"/>
      <c r="AS669" s="108"/>
      <c r="AT669" s="108"/>
      <c r="AU669" s="108"/>
      <c r="AV669" s="108"/>
      <c r="AW669" s="108"/>
      <c r="AX669" s="2"/>
      <c r="AY669" s="2"/>
      <c r="AZ669" s="2"/>
      <c r="BA669" s="2"/>
      <c r="BB669" s="2"/>
      <c r="BC669" s="2"/>
      <c r="BD669" s="2"/>
      <c r="BE669" s="2"/>
      <c r="BF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108"/>
      <c r="AM670" s="108"/>
      <c r="AN670" s="108"/>
      <c r="AO670" s="108"/>
      <c r="AP670" s="108"/>
      <c r="AQ670" s="108"/>
      <c r="AR670" s="108"/>
      <c r="AS670" s="108"/>
      <c r="AT670" s="108"/>
      <c r="AU670" s="108"/>
      <c r="AV670" s="108"/>
      <c r="AW670" s="108"/>
      <c r="AX670" s="2"/>
      <c r="AY670" s="2"/>
      <c r="AZ670" s="2"/>
      <c r="BA670" s="2"/>
      <c r="BB670" s="2"/>
      <c r="BC670" s="2"/>
      <c r="BD670" s="2"/>
      <c r="BE670" s="2"/>
      <c r="BF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108"/>
      <c r="AM671" s="108"/>
      <c r="AN671" s="108"/>
      <c r="AO671" s="108"/>
      <c r="AP671" s="108"/>
      <c r="AQ671" s="108"/>
      <c r="AR671" s="108"/>
      <c r="AS671" s="108"/>
      <c r="AT671" s="108"/>
      <c r="AU671" s="108"/>
      <c r="AV671" s="108"/>
      <c r="AW671" s="108"/>
      <c r="AX671" s="2"/>
      <c r="AY671" s="2"/>
      <c r="AZ671" s="2"/>
      <c r="BA671" s="2"/>
      <c r="BB671" s="2"/>
      <c r="BC671" s="2"/>
      <c r="BD671" s="2"/>
      <c r="BE671" s="2"/>
      <c r="BF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108"/>
      <c r="AM672" s="108"/>
      <c r="AN672" s="108"/>
      <c r="AO672" s="108"/>
      <c r="AP672" s="108"/>
      <c r="AQ672" s="108"/>
      <c r="AR672" s="108"/>
      <c r="AS672" s="108"/>
      <c r="AT672" s="108"/>
      <c r="AU672" s="108"/>
      <c r="AV672" s="108"/>
      <c r="AW672" s="108"/>
      <c r="AX672" s="2"/>
      <c r="AY672" s="2"/>
      <c r="AZ672" s="2"/>
      <c r="BA672" s="2"/>
      <c r="BB672" s="2"/>
      <c r="BC672" s="2"/>
      <c r="BD672" s="2"/>
      <c r="BE672" s="2"/>
      <c r="BF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108"/>
      <c r="AM673" s="108"/>
      <c r="AN673" s="108"/>
      <c r="AO673" s="108"/>
      <c r="AP673" s="108"/>
      <c r="AQ673" s="108"/>
      <c r="AR673" s="108"/>
      <c r="AS673" s="108"/>
      <c r="AT673" s="108"/>
      <c r="AU673" s="108"/>
      <c r="AV673" s="108"/>
      <c r="AW673" s="108"/>
      <c r="AX673" s="2"/>
      <c r="AY673" s="2"/>
      <c r="AZ673" s="2"/>
      <c r="BA673" s="2"/>
      <c r="BB673" s="2"/>
      <c r="BC673" s="2"/>
      <c r="BD673" s="2"/>
      <c r="BE673" s="2"/>
      <c r="BF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108"/>
      <c r="AM674" s="108"/>
      <c r="AN674" s="108"/>
      <c r="AO674" s="108"/>
      <c r="AP674" s="108"/>
      <c r="AQ674" s="108"/>
      <c r="AR674" s="108"/>
      <c r="AS674" s="108"/>
      <c r="AT674" s="108"/>
      <c r="AU674" s="108"/>
      <c r="AV674" s="108"/>
      <c r="AW674" s="108"/>
      <c r="AX674" s="2"/>
      <c r="AY674" s="2"/>
      <c r="AZ674" s="2"/>
      <c r="BA674" s="2"/>
      <c r="BB674" s="2"/>
      <c r="BC674" s="2"/>
      <c r="BD674" s="2"/>
      <c r="BE674" s="2"/>
      <c r="BF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108"/>
      <c r="AM675" s="108"/>
      <c r="AN675" s="108"/>
      <c r="AO675" s="108"/>
      <c r="AP675" s="108"/>
      <c r="AQ675" s="108"/>
      <c r="AR675" s="108"/>
      <c r="AS675" s="108"/>
      <c r="AT675" s="108"/>
      <c r="AU675" s="108"/>
      <c r="AV675" s="108"/>
      <c r="AW675" s="108"/>
      <c r="AX675" s="2"/>
      <c r="AY675" s="2"/>
      <c r="AZ675" s="2"/>
      <c r="BA675" s="2"/>
      <c r="BB675" s="2"/>
      <c r="BC675" s="2"/>
      <c r="BD675" s="2"/>
      <c r="BE675" s="2"/>
      <c r="BF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108"/>
      <c r="AM676" s="108"/>
      <c r="AN676" s="108"/>
      <c r="AO676" s="108"/>
      <c r="AP676" s="108"/>
      <c r="AQ676" s="108"/>
      <c r="AR676" s="108"/>
      <c r="AS676" s="108"/>
      <c r="AT676" s="108"/>
      <c r="AU676" s="108"/>
      <c r="AV676" s="108"/>
      <c r="AW676" s="108"/>
      <c r="AX676" s="2"/>
      <c r="AY676" s="2"/>
      <c r="AZ676" s="2"/>
      <c r="BA676" s="2"/>
      <c r="BB676" s="2"/>
      <c r="BC676" s="2"/>
      <c r="BD676" s="2"/>
      <c r="BE676" s="2"/>
      <c r="BF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108"/>
      <c r="AM677" s="108"/>
      <c r="AN677" s="108"/>
      <c r="AO677" s="108"/>
      <c r="AP677" s="108"/>
      <c r="AQ677" s="108"/>
      <c r="AR677" s="108"/>
      <c r="AS677" s="108"/>
      <c r="AT677" s="108"/>
      <c r="AU677" s="108"/>
      <c r="AV677" s="108"/>
      <c r="AW677" s="108"/>
      <c r="AX677" s="2"/>
      <c r="AY677" s="2"/>
      <c r="AZ677" s="2"/>
      <c r="BA677" s="2"/>
      <c r="BB677" s="2"/>
      <c r="BC677" s="2"/>
      <c r="BD677" s="2"/>
      <c r="BE677" s="2"/>
      <c r="BF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108"/>
      <c r="AM678" s="108"/>
      <c r="AN678" s="108"/>
      <c r="AO678" s="108"/>
      <c r="AP678" s="108"/>
      <c r="AQ678" s="108"/>
      <c r="AR678" s="108"/>
      <c r="AS678" s="108"/>
      <c r="AT678" s="108"/>
      <c r="AU678" s="108"/>
      <c r="AV678" s="108"/>
      <c r="AW678" s="108"/>
      <c r="AX678" s="2"/>
      <c r="AY678" s="2"/>
      <c r="AZ678" s="2"/>
      <c r="BA678" s="2"/>
      <c r="BB678" s="2"/>
      <c r="BC678" s="2"/>
      <c r="BD678" s="2"/>
      <c r="BE678" s="2"/>
      <c r="BF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108"/>
      <c r="AM679" s="108"/>
      <c r="AN679" s="108"/>
      <c r="AO679" s="108"/>
      <c r="AP679" s="108"/>
      <c r="AQ679" s="108"/>
      <c r="AR679" s="108"/>
      <c r="AS679" s="108"/>
      <c r="AT679" s="108"/>
      <c r="AU679" s="108"/>
      <c r="AV679" s="108"/>
      <c r="AW679" s="108"/>
      <c r="AX679" s="2"/>
      <c r="AY679" s="2"/>
      <c r="AZ679" s="2"/>
      <c r="BA679" s="2"/>
      <c r="BB679" s="2"/>
      <c r="BC679" s="2"/>
      <c r="BD679" s="2"/>
      <c r="BE679" s="2"/>
      <c r="BF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108"/>
      <c r="AM680" s="108"/>
      <c r="AN680" s="108"/>
      <c r="AO680" s="108"/>
      <c r="AP680" s="108"/>
      <c r="AQ680" s="108"/>
      <c r="AR680" s="108"/>
      <c r="AS680" s="108"/>
      <c r="AT680" s="108"/>
      <c r="AU680" s="108"/>
      <c r="AV680" s="108"/>
      <c r="AW680" s="108"/>
      <c r="AX680" s="2"/>
      <c r="AY680" s="2"/>
      <c r="AZ680" s="2"/>
      <c r="BA680" s="2"/>
      <c r="BB680" s="2"/>
      <c r="BC680" s="2"/>
      <c r="BD680" s="2"/>
      <c r="BE680" s="2"/>
      <c r="BF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108"/>
      <c r="AM681" s="108"/>
      <c r="AN681" s="108"/>
      <c r="AO681" s="108"/>
      <c r="AP681" s="108"/>
      <c r="AQ681" s="108"/>
      <c r="AR681" s="108"/>
      <c r="AS681" s="108"/>
      <c r="AT681" s="108"/>
      <c r="AU681" s="108"/>
      <c r="AV681" s="108"/>
      <c r="AW681" s="108"/>
      <c r="AX681" s="2"/>
      <c r="AY681" s="2"/>
      <c r="AZ681" s="2"/>
      <c r="BA681" s="2"/>
      <c r="BB681" s="2"/>
      <c r="BC681" s="2"/>
      <c r="BD681" s="2"/>
      <c r="BE681" s="2"/>
      <c r="BF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108"/>
      <c r="AM682" s="108"/>
      <c r="AN682" s="108"/>
      <c r="AO682" s="108"/>
      <c r="AP682" s="108"/>
      <c r="AQ682" s="108"/>
      <c r="AR682" s="108"/>
      <c r="AS682" s="108"/>
      <c r="AT682" s="108"/>
      <c r="AU682" s="108"/>
      <c r="AV682" s="108"/>
      <c r="AW682" s="108"/>
      <c r="AX682" s="2"/>
      <c r="AY682" s="2"/>
      <c r="AZ682" s="2"/>
      <c r="BA682" s="2"/>
      <c r="BB682" s="2"/>
      <c r="BC682" s="2"/>
      <c r="BD682" s="2"/>
      <c r="BE682" s="2"/>
      <c r="BF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108"/>
      <c r="AM683" s="108"/>
      <c r="AN683" s="108"/>
      <c r="AO683" s="108"/>
      <c r="AP683" s="108"/>
      <c r="AQ683" s="108"/>
      <c r="AR683" s="108"/>
      <c r="AS683" s="108"/>
      <c r="AT683" s="108"/>
      <c r="AU683" s="108"/>
      <c r="AV683" s="108"/>
      <c r="AW683" s="108"/>
      <c r="AX683" s="2"/>
      <c r="AY683" s="2"/>
      <c r="AZ683" s="2"/>
      <c r="BA683" s="2"/>
      <c r="BB683" s="2"/>
      <c r="BC683" s="2"/>
      <c r="BD683" s="2"/>
      <c r="BE683" s="2"/>
      <c r="BF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108"/>
      <c r="AM684" s="108"/>
      <c r="AN684" s="108"/>
      <c r="AO684" s="108"/>
      <c r="AP684" s="108"/>
      <c r="AQ684" s="108"/>
      <c r="AR684" s="108"/>
      <c r="AS684" s="108"/>
      <c r="AT684" s="108"/>
      <c r="AU684" s="108"/>
      <c r="AV684" s="108"/>
      <c r="AW684" s="108"/>
      <c r="AX684" s="2"/>
      <c r="AY684" s="2"/>
      <c r="AZ684" s="2"/>
      <c r="BA684" s="2"/>
      <c r="BB684" s="2"/>
      <c r="BC684" s="2"/>
      <c r="BD684" s="2"/>
      <c r="BE684" s="2"/>
      <c r="BF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108"/>
      <c r="AM685" s="108"/>
      <c r="AN685" s="108"/>
      <c r="AO685" s="108"/>
      <c r="AP685" s="108"/>
      <c r="AQ685" s="108"/>
      <c r="AR685" s="108"/>
      <c r="AS685" s="108"/>
      <c r="AT685" s="108"/>
      <c r="AU685" s="108"/>
      <c r="AV685" s="108"/>
      <c r="AW685" s="108"/>
      <c r="AX685" s="2"/>
      <c r="AY685" s="2"/>
      <c r="AZ685" s="2"/>
      <c r="BA685" s="2"/>
      <c r="BB685" s="2"/>
      <c r="BC685" s="2"/>
      <c r="BD685" s="2"/>
      <c r="BE685" s="2"/>
      <c r="BF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108"/>
      <c r="AM686" s="108"/>
      <c r="AN686" s="108"/>
      <c r="AO686" s="108"/>
      <c r="AP686" s="108"/>
      <c r="AQ686" s="108"/>
      <c r="AR686" s="108"/>
      <c r="AS686" s="108"/>
      <c r="AT686" s="108"/>
      <c r="AU686" s="108"/>
      <c r="AV686" s="108"/>
      <c r="AW686" s="108"/>
      <c r="AX686" s="2"/>
      <c r="AY686" s="2"/>
      <c r="AZ686" s="2"/>
      <c r="BA686" s="2"/>
      <c r="BB686" s="2"/>
      <c r="BC686" s="2"/>
      <c r="BD686" s="2"/>
      <c r="BE686" s="2"/>
      <c r="BF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108"/>
      <c r="AM687" s="108"/>
      <c r="AN687" s="108"/>
      <c r="AO687" s="108"/>
      <c r="AP687" s="108"/>
      <c r="AQ687" s="108"/>
      <c r="AR687" s="108"/>
      <c r="AS687" s="108"/>
      <c r="AT687" s="108"/>
      <c r="AU687" s="108"/>
      <c r="AV687" s="108"/>
      <c r="AW687" s="108"/>
      <c r="AX687" s="2"/>
      <c r="AY687" s="2"/>
      <c r="AZ687" s="2"/>
      <c r="BA687" s="2"/>
      <c r="BB687" s="2"/>
      <c r="BC687" s="2"/>
      <c r="BD687" s="2"/>
      <c r="BE687" s="2"/>
      <c r="BF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108"/>
      <c r="AM688" s="108"/>
      <c r="AN688" s="108"/>
      <c r="AO688" s="108"/>
      <c r="AP688" s="108"/>
      <c r="AQ688" s="108"/>
      <c r="AR688" s="108"/>
      <c r="AS688" s="108"/>
      <c r="AT688" s="108"/>
      <c r="AU688" s="108"/>
      <c r="AV688" s="108"/>
      <c r="AW688" s="108"/>
      <c r="AX688" s="2"/>
      <c r="AY688" s="2"/>
      <c r="AZ688" s="2"/>
      <c r="BA688" s="2"/>
      <c r="BB688" s="2"/>
      <c r="BC688" s="2"/>
      <c r="BD688" s="2"/>
      <c r="BE688" s="2"/>
      <c r="BF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108"/>
      <c r="AM689" s="108"/>
      <c r="AN689" s="108"/>
      <c r="AO689" s="108"/>
      <c r="AP689" s="108"/>
      <c r="AQ689" s="108"/>
      <c r="AR689" s="108"/>
      <c r="AS689" s="108"/>
      <c r="AT689" s="108"/>
      <c r="AU689" s="108"/>
      <c r="AV689" s="108"/>
      <c r="AW689" s="108"/>
      <c r="AX689" s="2"/>
      <c r="AY689" s="2"/>
      <c r="AZ689" s="2"/>
      <c r="BA689" s="2"/>
      <c r="BB689" s="2"/>
      <c r="BC689" s="2"/>
      <c r="BD689" s="2"/>
      <c r="BE689" s="2"/>
      <c r="BF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108"/>
      <c r="AM690" s="108"/>
      <c r="AN690" s="108"/>
      <c r="AO690" s="108"/>
      <c r="AP690" s="108"/>
      <c r="AQ690" s="108"/>
      <c r="AR690" s="108"/>
      <c r="AS690" s="108"/>
      <c r="AT690" s="108"/>
      <c r="AU690" s="108"/>
      <c r="AV690" s="108"/>
      <c r="AW690" s="108"/>
      <c r="AX690" s="2"/>
      <c r="AY690" s="2"/>
      <c r="AZ690" s="2"/>
      <c r="BA690" s="2"/>
      <c r="BB690" s="2"/>
      <c r="BC690" s="2"/>
      <c r="BD690" s="2"/>
      <c r="BE690" s="2"/>
      <c r="BF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108"/>
      <c r="AM691" s="108"/>
      <c r="AN691" s="108"/>
      <c r="AO691" s="108"/>
      <c r="AP691" s="108"/>
      <c r="AQ691" s="108"/>
      <c r="AR691" s="108"/>
      <c r="AS691" s="108"/>
      <c r="AT691" s="108"/>
      <c r="AU691" s="108"/>
      <c r="AV691" s="108"/>
      <c r="AW691" s="108"/>
      <c r="AX691" s="2"/>
      <c r="AY691" s="2"/>
      <c r="AZ691" s="2"/>
      <c r="BA691" s="2"/>
      <c r="BB691" s="2"/>
      <c r="BC691" s="2"/>
      <c r="BD691" s="2"/>
      <c r="BE691" s="2"/>
      <c r="BF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108"/>
      <c r="AM692" s="108"/>
      <c r="AN692" s="108"/>
      <c r="AO692" s="108"/>
      <c r="AP692" s="108"/>
      <c r="AQ692" s="108"/>
      <c r="AR692" s="108"/>
      <c r="AS692" s="108"/>
      <c r="AT692" s="108"/>
      <c r="AU692" s="108"/>
      <c r="AV692" s="108"/>
      <c r="AW692" s="108"/>
      <c r="AX692" s="2"/>
      <c r="AY692" s="2"/>
      <c r="AZ692" s="2"/>
      <c r="BA692" s="2"/>
      <c r="BB692" s="2"/>
      <c r="BC692" s="2"/>
      <c r="BD692" s="2"/>
      <c r="BE692" s="2"/>
      <c r="BF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108"/>
      <c r="AM693" s="108"/>
      <c r="AN693" s="108"/>
      <c r="AO693" s="108"/>
      <c r="AP693" s="108"/>
      <c r="AQ693" s="108"/>
      <c r="AR693" s="108"/>
      <c r="AS693" s="108"/>
      <c r="AT693" s="108"/>
      <c r="AU693" s="108"/>
      <c r="AV693" s="108"/>
      <c r="AW693" s="108"/>
      <c r="AX693" s="2"/>
      <c r="AY693" s="2"/>
      <c r="AZ693" s="2"/>
      <c r="BA693" s="2"/>
      <c r="BB693" s="2"/>
      <c r="BC693" s="2"/>
      <c r="BD693" s="2"/>
      <c r="BE693" s="2"/>
      <c r="BF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108"/>
      <c r="AM694" s="108"/>
      <c r="AN694" s="108"/>
      <c r="AO694" s="108"/>
      <c r="AP694" s="108"/>
      <c r="AQ694" s="108"/>
      <c r="AR694" s="108"/>
      <c r="AS694" s="108"/>
      <c r="AT694" s="108"/>
      <c r="AU694" s="108"/>
      <c r="AV694" s="108"/>
      <c r="AW694" s="108"/>
      <c r="AX694" s="2"/>
      <c r="AY694" s="2"/>
      <c r="AZ694" s="2"/>
      <c r="BA694" s="2"/>
      <c r="BB694" s="2"/>
      <c r="BC694" s="2"/>
      <c r="BD694" s="2"/>
      <c r="BE694" s="2"/>
      <c r="BF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108"/>
      <c r="AM695" s="108"/>
      <c r="AN695" s="108"/>
      <c r="AO695" s="108"/>
      <c r="AP695" s="108"/>
      <c r="AQ695" s="108"/>
      <c r="AR695" s="108"/>
      <c r="AS695" s="108"/>
      <c r="AT695" s="108"/>
      <c r="AU695" s="108"/>
      <c r="AV695" s="108"/>
      <c r="AW695" s="108"/>
      <c r="AX695" s="2"/>
      <c r="AY695" s="2"/>
      <c r="AZ695" s="2"/>
      <c r="BA695" s="2"/>
      <c r="BB695" s="2"/>
      <c r="BC695" s="2"/>
      <c r="BD695" s="2"/>
      <c r="BE695" s="2"/>
      <c r="BF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108"/>
      <c r="AM696" s="108"/>
      <c r="AN696" s="108"/>
      <c r="AO696" s="108"/>
      <c r="AP696" s="108"/>
      <c r="AQ696" s="108"/>
      <c r="AR696" s="108"/>
      <c r="AS696" s="108"/>
      <c r="AT696" s="108"/>
      <c r="AU696" s="108"/>
      <c r="AV696" s="108"/>
      <c r="AW696" s="108"/>
      <c r="AX696" s="2"/>
      <c r="AY696" s="2"/>
      <c r="AZ696" s="2"/>
      <c r="BA696" s="2"/>
      <c r="BB696" s="2"/>
      <c r="BC696" s="2"/>
      <c r="BD696" s="2"/>
      <c r="BE696" s="2"/>
      <c r="BF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108"/>
      <c r="AM697" s="108"/>
      <c r="AN697" s="108"/>
      <c r="AO697" s="108"/>
      <c r="AP697" s="108"/>
      <c r="AQ697" s="108"/>
      <c r="AR697" s="108"/>
      <c r="AS697" s="108"/>
      <c r="AT697" s="108"/>
      <c r="AU697" s="108"/>
      <c r="AV697" s="108"/>
      <c r="AW697" s="108"/>
      <c r="AX697" s="2"/>
      <c r="AY697" s="2"/>
      <c r="AZ697" s="2"/>
      <c r="BA697" s="2"/>
      <c r="BB697" s="2"/>
      <c r="BC697" s="2"/>
      <c r="BD697" s="2"/>
      <c r="BE697" s="2"/>
      <c r="BF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108"/>
      <c r="AM698" s="108"/>
      <c r="AN698" s="108"/>
      <c r="AO698" s="108"/>
      <c r="AP698" s="108"/>
      <c r="AQ698" s="108"/>
      <c r="AR698" s="108"/>
      <c r="AS698" s="108"/>
      <c r="AT698" s="108"/>
      <c r="AU698" s="108"/>
      <c r="AV698" s="108"/>
      <c r="AW698" s="108"/>
      <c r="AX698" s="2"/>
      <c r="AY698" s="2"/>
      <c r="AZ698" s="2"/>
      <c r="BA698" s="2"/>
      <c r="BB698" s="2"/>
      <c r="BC698" s="2"/>
      <c r="BD698" s="2"/>
      <c r="BE698" s="2"/>
      <c r="BF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108"/>
      <c r="AM699" s="108"/>
      <c r="AN699" s="108"/>
      <c r="AO699" s="108"/>
      <c r="AP699" s="108"/>
      <c r="AQ699" s="108"/>
      <c r="AR699" s="108"/>
      <c r="AS699" s="108"/>
      <c r="AT699" s="108"/>
      <c r="AU699" s="108"/>
      <c r="AV699" s="108"/>
      <c r="AW699" s="108"/>
      <c r="AX699" s="2"/>
      <c r="AY699" s="2"/>
      <c r="AZ699" s="2"/>
      <c r="BA699" s="2"/>
      <c r="BB699" s="2"/>
      <c r="BC699" s="2"/>
      <c r="BD699" s="2"/>
      <c r="BE699" s="2"/>
      <c r="BF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108"/>
      <c r="AM700" s="108"/>
      <c r="AN700" s="108"/>
      <c r="AO700" s="108"/>
      <c r="AP700" s="108"/>
      <c r="AQ700" s="108"/>
      <c r="AR700" s="108"/>
      <c r="AS700" s="108"/>
      <c r="AT700" s="108"/>
      <c r="AU700" s="108"/>
      <c r="AV700" s="108"/>
      <c r="AW700" s="108"/>
      <c r="AX700" s="2"/>
      <c r="AY700" s="2"/>
      <c r="AZ700" s="2"/>
      <c r="BA700" s="2"/>
      <c r="BB700" s="2"/>
      <c r="BC700" s="2"/>
      <c r="BD700" s="2"/>
      <c r="BE700" s="2"/>
      <c r="BF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108"/>
      <c r="AM701" s="108"/>
      <c r="AN701" s="108"/>
      <c r="AO701" s="108"/>
      <c r="AP701" s="108"/>
      <c r="AQ701" s="108"/>
      <c r="AR701" s="108"/>
      <c r="AS701" s="108"/>
      <c r="AT701" s="108"/>
      <c r="AU701" s="108"/>
      <c r="AV701" s="108"/>
      <c r="AW701" s="108"/>
      <c r="AX701" s="2"/>
      <c r="AY701" s="2"/>
      <c r="AZ701" s="2"/>
      <c r="BA701" s="2"/>
      <c r="BB701" s="2"/>
      <c r="BC701" s="2"/>
      <c r="BD701" s="2"/>
      <c r="BE701" s="2"/>
      <c r="BF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108"/>
      <c r="AM702" s="108"/>
      <c r="AN702" s="108"/>
      <c r="AO702" s="108"/>
      <c r="AP702" s="108"/>
      <c r="AQ702" s="108"/>
      <c r="AR702" s="108"/>
      <c r="AS702" s="108"/>
      <c r="AT702" s="108"/>
      <c r="AU702" s="108"/>
      <c r="AV702" s="108"/>
      <c r="AW702" s="108"/>
      <c r="AX702" s="2"/>
      <c r="AY702" s="2"/>
      <c r="AZ702" s="2"/>
      <c r="BA702" s="2"/>
      <c r="BB702" s="2"/>
      <c r="BC702" s="2"/>
      <c r="BD702" s="2"/>
      <c r="BE702" s="2"/>
      <c r="BF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108"/>
      <c r="AM703" s="108"/>
      <c r="AN703" s="108"/>
      <c r="AO703" s="108"/>
      <c r="AP703" s="108"/>
      <c r="AQ703" s="108"/>
      <c r="AR703" s="108"/>
      <c r="AS703" s="108"/>
      <c r="AT703" s="108"/>
      <c r="AU703" s="108"/>
      <c r="AV703" s="108"/>
      <c r="AW703" s="108"/>
      <c r="AX703" s="2"/>
      <c r="AY703" s="2"/>
      <c r="AZ703" s="2"/>
      <c r="BA703" s="2"/>
      <c r="BB703" s="2"/>
      <c r="BC703" s="2"/>
      <c r="BD703" s="2"/>
      <c r="BE703" s="2"/>
      <c r="BF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108"/>
      <c r="AM704" s="108"/>
      <c r="AN704" s="108"/>
      <c r="AO704" s="108"/>
      <c r="AP704" s="108"/>
      <c r="AQ704" s="108"/>
      <c r="AR704" s="108"/>
      <c r="AS704" s="108"/>
      <c r="AT704" s="108"/>
      <c r="AU704" s="108"/>
      <c r="AV704" s="108"/>
      <c r="AW704" s="108"/>
      <c r="AX704" s="2"/>
      <c r="AY704" s="2"/>
      <c r="AZ704" s="2"/>
      <c r="BA704" s="2"/>
      <c r="BB704" s="2"/>
      <c r="BC704" s="2"/>
      <c r="BD704" s="2"/>
      <c r="BE704" s="2"/>
      <c r="BF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108"/>
      <c r="AM705" s="108"/>
      <c r="AN705" s="108"/>
      <c r="AO705" s="108"/>
      <c r="AP705" s="108"/>
      <c r="AQ705" s="108"/>
      <c r="AR705" s="108"/>
      <c r="AS705" s="108"/>
      <c r="AT705" s="108"/>
      <c r="AU705" s="108"/>
      <c r="AV705" s="108"/>
      <c r="AW705" s="108"/>
      <c r="AX705" s="2"/>
      <c r="AY705" s="2"/>
      <c r="AZ705" s="2"/>
      <c r="BA705" s="2"/>
      <c r="BB705" s="2"/>
      <c r="BC705" s="2"/>
      <c r="BD705" s="2"/>
      <c r="BE705" s="2"/>
      <c r="BF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108"/>
      <c r="AM706" s="108"/>
      <c r="AN706" s="108"/>
      <c r="AO706" s="108"/>
      <c r="AP706" s="108"/>
      <c r="AQ706" s="108"/>
      <c r="AR706" s="108"/>
      <c r="AS706" s="108"/>
      <c r="AT706" s="108"/>
      <c r="AU706" s="108"/>
      <c r="AV706" s="108"/>
      <c r="AW706" s="108"/>
      <c r="AX706" s="2"/>
      <c r="AY706" s="2"/>
      <c r="AZ706" s="2"/>
      <c r="BA706" s="2"/>
      <c r="BB706" s="2"/>
      <c r="BC706" s="2"/>
      <c r="BD706" s="2"/>
      <c r="BE706" s="2"/>
      <c r="BF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108"/>
      <c r="AM707" s="108"/>
      <c r="AN707" s="108"/>
      <c r="AO707" s="108"/>
      <c r="AP707" s="108"/>
      <c r="AQ707" s="108"/>
      <c r="AR707" s="108"/>
      <c r="AS707" s="108"/>
      <c r="AT707" s="108"/>
      <c r="AU707" s="108"/>
      <c r="AV707" s="108"/>
      <c r="AW707" s="108"/>
      <c r="AX707" s="2"/>
      <c r="AY707" s="2"/>
      <c r="AZ707" s="2"/>
      <c r="BA707" s="2"/>
      <c r="BB707" s="2"/>
      <c r="BC707" s="2"/>
      <c r="BD707" s="2"/>
      <c r="BE707" s="2"/>
      <c r="BF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108"/>
      <c r="AM708" s="108"/>
      <c r="AN708" s="108"/>
      <c r="AO708" s="108"/>
      <c r="AP708" s="108"/>
      <c r="AQ708" s="108"/>
      <c r="AR708" s="108"/>
      <c r="AS708" s="108"/>
      <c r="AT708" s="108"/>
      <c r="AU708" s="108"/>
      <c r="AV708" s="108"/>
      <c r="AW708" s="108"/>
      <c r="AX708" s="2"/>
      <c r="AY708" s="2"/>
      <c r="AZ708" s="2"/>
      <c r="BA708" s="2"/>
      <c r="BB708" s="2"/>
      <c r="BC708" s="2"/>
      <c r="BD708" s="2"/>
      <c r="BE708" s="2"/>
      <c r="BF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108"/>
      <c r="AM709" s="108"/>
      <c r="AN709" s="108"/>
      <c r="AO709" s="108"/>
      <c r="AP709" s="108"/>
      <c r="AQ709" s="108"/>
      <c r="AR709" s="108"/>
      <c r="AS709" s="108"/>
      <c r="AT709" s="108"/>
      <c r="AU709" s="108"/>
      <c r="AV709" s="108"/>
      <c r="AW709" s="108"/>
      <c r="AX709" s="2"/>
      <c r="AY709" s="2"/>
      <c r="AZ709" s="2"/>
      <c r="BA709" s="2"/>
      <c r="BB709" s="2"/>
      <c r="BC709" s="2"/>
      <c r="BD709" s="2"/>
      <c r="BE709" s="2"/>
      <c r="BF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108"/>
      <c r="AM710" s="108"/>
      <c r="AN710" s="108"/>
      <c r="AO710" s="108"/>
      <c r="AP710" s="108"/>
      <c r="AQ710" s="108"/>
      <c r="AR710" s="108"/>
      <c r="AS710" s="108"/>
      <c r="AT710" s="108"/>
      <c r="AU710" s="108"/>
      <c r="AV710" s="108"/>
      <c r="AW710" s="108"/>
      <c r="AX710" s="2"/>
      <c r="AY710" s="2"/>
      <c r="AZ710" s="2"/>
      <c r="BA710" s="2"/>
      <c r="BB710" s="2"/>
      <c r="BC710" s="2"/>
      <c r="BD710" s="2"/>
      <c r="BE710" s="2"/>
      <c r="BF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108"/>
      <c r="AM711" s="108"/>
      <c r="AN711" s="108"/>
      <c r="AO711" s="108"/>
      <c r="AP711" s="108"/>
      <c r="AQ711" s="108"/>
      <c r="AR711" s="108"/>
      <c r="AS711" s="108"/>
      <c r="AT711" s="108"/>
      <c r="AU711" s="108"/>
      <c r="AV711" s="108"/>
      <c r="AW711" s="108"/>
      <c r="AX711" s="2"/>
      <c r="AY711" s="2"/>
      <c r="AZ711" s="2"/>
      <c r="BA711" s="2"/>
      <c r="BB711" s="2"/>
      <c r="BC711" s="2"/>
      <c r="BD711" s="2"/>
      <c r="BE711" s="2"/>
      <c r="BF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108"/>
      <c r="AM712" s="108"/>
      <c r="AN712" s="108"/>
      <c r="AO712" s="108"/>
      <c r="AP712" s="108"/>
      <c r="AQ712" s="108"/>
      <c r="AR712" s="108"/>
      <c r="AS712" s="108"/>
      <c r="AT712" s="108"/>
      <c r="AU712" s="108"/>
      <c r="AV712" s="108"/>
      <c r="AW712" s="108"/>
      <c r="AX712" s="2"/>
      <c r="AY712" s="2"/>
      <c r="AZ712" s="2"/>
      <c r="BA712" s="2"/>
      <c r="BB712" s="2"/>
      <c r="BC712" s="2"/>
      <c r="BD712" s="2"/>
      <c r="BE712" s="2"/>
      <c r="BF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108"/>
      <c r="AM713" s="108"/>
      <c r="AN713" s="108"/>
      <c r="AO713" s="108"/>
      <c r="AP713" s="108"/>
      <c r="AQ713" s="108"/>
      <c r="AR713" s="108"/>
      <c r="AS713" s="108"/>
      <c r="AT713" s="108"/>
      <c r="AU713" s="108"/>
      <c r="AV713" s="108"/>
      <c r="AW713" s="108"/>
      <c r="AX713" s="2"/>
      <c r="AY713" s="2"/>
      <c r="AZ713" s="2"/>
      <c r="BA713" s="2"/>
      <c r="BB713" s="2"/>
      <c r="BC713" s="2"/>
      <c r="BD713" s="2"/>
      <c r="BE713" s="2"/>
      <c r="BF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108"/>
      <c r="AM714" s="108"/>
      <c r="AN714" s="108"/>
      <c r="AO714" s="108"/>
      <c r="AP714" s="108"/>
      <c r="AQ714" s="108"/>
      <c r="AR714" s="108"/>
      <c r="AS714" s="108"/>
      <c r="AT714" s="108"/>
      <c r="AU714" s="108"/>
      <c r="AV714" s="108"/>
      <c r="AW714" s="108"/>
      <c r="AX714" s="2"/>
      <c r="AY714" s="2"/>
      <c r="AZ714" s="2"/>
      <c r="BA714" s="2"/>
      <c r="BB714" s="2"/>
      <c r="BC714" s="2"/>
      <c r="BD714" s="2"/>
      <c r="BE714" s="2"/>
      <c r="BF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108"/>
      <c r="AM715" s="108"/>
      <c r="AN715" s="108"/>
      <c r="AO715" s="108"/>
      <c r="AP715" s="108"/>
      <c r="AQ715" s="108"/>
      <c r="AR715" s="108"/>
      <c r="AS715" s="108"/>
      <c r="AT715" s="108"/>
      <c r="AU715" s="108"/>
      <c r="AV715" s="108"/>
      <c r="AW715" s="108"/>
      <c r="AX715" s="2"/>
      <c r="AY715" s="2"/>
      <c r="AZ715" s="2"/>
      <c r="BA715" s="2"/>
      <c r="BB715" s="2"/>
      <c r="BC715" s="2"/>
      <c r="BD715" s="2"/>
      <c r="BE715" s="2"/>
      <c r="BF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108"/>
      <c r="AM716" s="108"/>
      <c r="AN716" s="108"/>
      <c r="AO716" s="108"/>
      <c r="AP716" s="108"/>
      <c r="AQ716" s="108"/>
      <c r="AR716" s="108"/>
      <c r="AS716" s="108"/>
      <c r="AT716" s="108"/>
      <c r="AU716" s="108"/>
      <c r="AV716" s="108"/>
      <c r="AW716" s="108"/>
      <c r="AX716" s="2"/>
      <c r="AY716" s="2"/>
      <c r="AZ716" s="2"/>
      <c r="BA716" s="2"/>
      <c r="BB716" s="2"/>
      <c r="BC716" s="2"/>
      <c r="BD716" s="2"/>
      <c r="BE716" s="2"/>
      <c r="BF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108"/>
      <c r="AM717" s="108"/>
      <c r="AN717" s="108"/>
      <c r="AO717" s="108"/>
      <c r="AP717" s="108"/>
      <c r="AQ717" s="108"/>
      <c r="AR717" s="108"/>
      <c r="AS717" s="108"/>
      <c r="AT717" s="108"/>
      <c r="AU717" s="108"/>
      <c r="AV717" s="108"/>
      <c r="AW717" s="108"/>
      <c r="AX717" s="2"/>
      <c r="AY717" s="2"/>
      <c r="AZ717" s="2"/>
      <c r="BA717" s="2"/>
      <c r="BB717" s="2"/>
      <c r="BC717" s="2"/>
      <c r="BD717" s="2"/>
      <c r="BE717" s="2"/>
      <c r="BF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108"/>
      <c r="AM718" s="108"/>
      <c r="AN718" s="108"/>
      <c r="AO718" s="108"/>
      <c r="AP718" s="108"/>
      <c r="AQ718" s="108"/>
      <c r="AR718" s="108"/>
      <c r="AS718" s="108"/>
      <c r="AT718" s="108"/>
      <c r="AU718" s="108"/>
      <c r="AV718" s="108"/>
      <c r="AW718" s="108"/>
      <c r="AX718" s="2"/>
      <c r="AY718" s="2"/>
      <c r="AZ718" s="2"/>
      <c r="BA718" s="2"/>
      <c r="BB718" s="2"/>
      <c r="BC718" s="2"/>
      <c r="BD718" s="2"/>
      <c r="BE718" s="2"/>
      <c r="BF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108"/>
      <c r="AM719" s="108"/>
      <c r="AN719" s="108"/>
      <c r="AO719" s="108"/>
      <c r="AP719" s="108"/>
      <c r="AQ719" s="108"/>
      <c r="AR719" s="108"/>
      <c r="AS719" s="108"/>
      <c r="AT719" s="108"/>
      <c r="AU719" s="108"/>
      <c r="AV719" s="108"/>
      <c r="AW719" s="108"/>
      <c r="AX719" s="2"/>
      <c r="AY719" s="2"/>
      <c r="AZ719" s="2"/>
      <c r="BA719" s="2"/>
      <c r="BB719" s="2"/>
      <c r="BC719" s="2"/>
      <c r="BD719" s="2"/>
      <c r="BE719" s="2"/>
      <c r="BF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108"/>
      <c r="AM720" s="108"/>
      <c r="AN720" s="108"/>
      <c r="AO720" s="108"/>
      <c r="AP720" s="108"/>
      <c r="AQ720" s="108"/>
      <c r="AR720" s="108"/>
      <c r="AS720" s="108"/>
      <c r="AT720" s="108"/>
      <c r="AU720" s="108"/>
      <c r="AV720" s="108"/>
      <c r="AW720" s="108"/>
      <c r="AX720" s="2"/>
      <c r="AY720" s="2"/>
      <c r="AZ720" s="2"/>
      <c r="BA720" s="2"/>
      <c r="BB720" s="2"/>
      <c r="BC720" s="2"/>
      <c r="BD720" s="2"/>
      <c r="BE720" s="2"/>
      <c r="BF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108"/>
      <c r="AM721" s="108"/>
      <c r="AN721" s="108"/>
      <c r="AO721" s="108"/>
      <c r="AP721" s="108"/>
      <c r="AQ721" s="108"/>
      <c r="AR721" s="108"/>
      <c r="AS721" s="108"/>
      <c r="AT721" s="108"/>
      <c r="AU721" s="108"/>
      <c r="AV721" s="108"/>
      <c r="AW721" s="108"/>
      <c r="AX721" s="2"/>
      <c r="AY721" s="2"/>
      <c r="AZ721" s="2"/>
      <c r="BA721" s="2"/>
      <c r="BB721" s="2"/>
      <c r="BC721" s="2"/>
      <c r="BD721" s="2"/>
      <c r="BE721" s="2"/>
      <c r="BF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108"/>
      <c r="AM722" s="108"/>
      <c r="AN722" s="108"/>
      <c r="AO722" s="108"/>
      <c r="AP722" s="108"/>
      <c r="AQ722" s="108"/>
      <c r="AR722" s="108"/>
      <c r="AS722" s="108"/>
      <c r="AT722" s="108"/>
      <c r="AU722" s="108"/>
      <c r="AV722" s="108"/>
      <c r="AW722" s="108"/>
      <c r="AX722" s="2"/>
      <c r="AY722" s="2"/>
      <c r="AZ722" s="2"/>
      <c r="BA722" s="2"/>
      <c r="BB722" s="2"/>
      <c r="BC722" s="2"/>
      <c r="BD722" s="2"/>
      <c r="BE722" s="2"/>
      <c r="BF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108"/>
      <c r="AM723" s="108"/>
      <c r="AN723" s="108"/>
      <c r="AO723" s="108"/>
      <c r="AP723" s="108"/>
      <c r="AQ723" s="108"/>
      <c r="AR723" s="108"/>
      <c r="AS723" s="108"/>
      <c r="AT723" s="108"/>
      <c r="AU723" s="108"/>
      <c r="AV723" s="108"/>
      <c r="AW723" s="108"/>
      <c r="AX723" s="2"/>
      <c r="AY723" s="2"/>
      <c r="AZ723" s="2"/>
      <c r="BA723" s="2"/>
      <c r="BB723" s="2"/>
      <c r="BC723" s="2"/>
      <c r="BD723" s="2"/>
      <c r="BE723" s="2"/>
      <c r="BF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108"/>
      <c r="AM724" s="108"/>
      <c r="AN724" s="108"/>
      <c r="AO724" s="108"/>
      <c r="AP724" s="108"/>
      <c r="AQ724" s="108"/>
      <c r="AR724" s="108"/>
      <c r="AS724" s="108"/>
      <c r="AT724" s="108"/>
      <c r="AU724" s="108"/>
      <c r="AV724" s="108"/>
      <c r="AW724" s="108"/>
      <c r="AX724" s="2"/>
      <c r="AY724" s="2"/>
      <c r="AZ724" s="2"/>
      <c r="BA724" s="2"/>
      <c r="BB724" s="2"/>
      <c r="BC724" s="2"/>
      <c r="BD724" s="2"/>
      <c r="BE724" s="2"/>
      <c r="BF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108"/>
      <c r="AM725" s="108"/>
      <c r="AN725" s="108"/>
      <c r="AO725" s="108"/>
      <c r="AP725" s="108"/>
      <c r="AQ725" s="108"/>
      <c r="AR725" s="108"/>
      <c r="AS725" s="108"/>
      <c r="AT725" s="108"/>
      <c r="AU725" s="108"/>
      <c r="AV725" s="108"/>
      <c r="AW725" s="108"/>
      <c r="AX725" s="2"/>
      <c r="AY725" s="2"/>
      <c r="AZ725" s="2"/>
      <c r="BA725" s="2"/>
      <c r="BB725" s="2"/>
      <c r="BC725" s="2"/>
      <c r="BD725" s="2"/>
      <c r="BE725" s="2"/>
      <c r="BF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108"/>
      <c r="AM726" s="108"/>
      <c r="AN726" s="108"/>
      <c r="AO726" s="108"/>
      <c r="AP726" s="108"/>
      <c r="AQ726" s="108"/>
      <c r="AR726" s="108"/>
      <c r="AS726" s="108"/>
      <c r="AT726" s="108"/>
      <c r="AU726" s="108"/>
      <c r="AV726" s="108"/>
      <c r="AW726" s="108"/>
      <c r="AX726" s="2"/>
      <c r="AY726" s="2"/>
      <c r="AZ726" s="2"/>
      <c r="BA726" s="2"/>
      <c r="BB726" s="2"/>
      <c r="BC726" s="2"/>
      <c r="BD726" s="2"/>
      <c r="BE726" s="2"/>
      <c r="BF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108"/>
      <c r="AM727" s="108"/>
      <c r="AN727" s="108"/>
      <c r="AO727" s="108"/>
      <c r="AP727" s="108"/>
      <c r="AQ727" s="108"/>
      <c r="AR727" s="108"/>
      <c r="AS727" s="108"/>
      <c r="AT727" s="108"/>
      <c r="AU727" s="108"/>
      <c r="AV727" s="108"/>
      <c r="AW727" s="108"/>
      <c r="AX727" s="2"/>
      <c r="AY727" s="2"/>
      <c r="AZ727" s="2"/>
      <c r="BA727" s="2"/>
      <c r="BB727" s="2"/>
      <c r="BC727" s="2"/>
      <c r="BD727" s="2"/>
      <c r="BE727" s="2"/>
      <c r="BF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108"/>
      <c r="AM728" s="108"/>
      <c r="AN728" s="108"/>
      <c r="AO728" s="108"/>
      <c r="AP728" s="108"/>
      <c r="AQ728" s="108"/>
      <c r="AR728" s="108"/>
      <c r="AS728" s="108"/>
      <c r="AT728" s="108"/>
      <c r="AU728" s="108"/>
      <c r="AV728" s="108"/>
      <c r="AW728" s="108"/>
      <c r="AX728" s="2"/>
      <c r="AY728" s="2"/>
      <c r="AZ728" s="2"/>
      <c r="BA728" s="2"/>
      <c r="BB728" s="2"/>
      <c r="BC728" s="2"/>
      <c r="BD728" s="2"/>
      <c r="BE728" s="2"/>
      <c r="BF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108"/>
      <c r="AM729" s="108"/>
      <c r="AN729" s="108"/>
      <c r="AO729" s="108"/>
      <c r="AP729" s="108"/>
      <c r="AQ729" s="108"/>
      <c r="AR729" s="108"/>
      <c r="AS729" s="108"/>
      <c r="AT729" s="108"/>
      <c r="AU729" s="108"/>
      <c r="AV729" s="108"/>
      <c r="AW729" s="108"/>
      <c r="AX729" s="2"/>
      <c r="AY729" s="2"/>
      <c r="AZ729" s="2"/>
      <c r="BA729" s="2"/>
      <c r="BB729" s="2"/>
      <c r="BC729" s="2"/>
      <c r="BD729" s="2"/>
      <c r="BE729" s="2"/>
      <c r="BF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108"/>
      <c r="AM730" s="108"/>
      <c r="AN730" s="108"/>
      <c r="AO730" s="108"/>
      <c r="AP730" s="108"/>
      <c r="AQ730" s="108"/>
      <c r="AR730" s="108"/>
      <c r="AS730" s="108"/>
      <c r="AT730" s="108"/>
      <c r="AU730" s="108"/>
      <c r="AV730" s="108"/>
      <c r="AW730" s="108"/>
      <c r="AX730" s="2"/>
      <c r="AY730" s="2"/>
      <c r="AZ730" s="2"/>
      <c r="BA730" s="2"/>
      <c r="BB730" s="2"/>
      <c r="BC730" s="2"/>
      <c r="BD730" s="2"/>
      <c r="BE730" s="2"/>
      <c r="BF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108"/>
      <c r="AM731" s="108"/>
      <c r="AN731" s="108"/>
      <c r="AO731" s="108"/>
      <c r="AP731" s="108"/>
      <c r="AQ731" s="108"/>
      <c r="AR731" s="108"/>
      <c r="AS731" s="108"/>
      <c r="AT731" s="108"/>
      <c r="AU731" s="108"/>
      <c r="AV731" s="108"/>
      <c r="AW731" s="108"/>
      <c r="AX731" s="2"/>
      <c r="AY731" s="2"/>
      <c r="AZ731" s="2"/>
      <c r="BA731" s="2"/>
      <c r="BB731" s="2"/>
      <c r="BC731" s="2"/>
      <c r="BD731" s="2"/>
      <c r="BE731" s="2"/>
      <c r="BF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108"/>
      <c r="AM732" s="108"/>
      <c r="AN732" s="108"/>
      <c r="AO732" s="108"/>
      <c r="AP732" s="108"/>
      <c r="AQ732" s="108"/>
      <c r="AR732" s="108"/>
      <c r="AS732" s="108"/>
      <c r="AT732" s="108"/>
      <c r="AU732" s="108"/>
      <c r="AV732" s="108"/>
      <c r="AW732" s="108"/>
      <c r="AX732" s="2"/>
      <c r="AY732" s="2"/>
      <c r="AZ732" s="2"/>
      <c r="BA732" s="2"/>
      <c r="BB732" s="2"/>
      <c r="BC732" s="2"/>
      <c r="BD732" s="2"/>
      <c r="BE732" s="2"/>
      <c r="BF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108"/>
      <c r="AM733" s="108"/>
      <c r="AN733" s="108"/>
      <c r="AO733" s="108"/>
      <c r="AP733" s="108"/>
      <c r="AQ733" s="108"/>
      <c r="AR733" s="108"/>
      <c r="AS733" s="108"/>
      <c r="AT733" s="108"/>
      <c r="AU733" s="108"/>
      <c r="AV733" s="108"/>
      <c r="AW733" s="108"/>
      <c r="AX733" s="2"/>
      <c r="AY733" s="2"/>
      <c r="AZ733" s="2"/>
      <c r="BA733" s="2"/>
      <c r="BB733" s="2"/>
      <c r="BC733" s="2"/>
      <c r="BD733" s="2"/>
      <c r="BE733" s="2"/>
      <c r="BF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108"/>
      <c r="AM734" s="108"/>
      <c r="AN734" s="108"/>
      <c r="AO734" s="108"/>
      <c r="AP734" s="108"/>
      <c r="AQ734" s="108"/>
      <c r="AR734" s="108"/>
      <c r="AS734" s="108"/>
      <c r="AT734" s="108"/>
      <c r="AU734" s="108"/>
      <c r="AV734" s="108"/>
      <c r="AW734" s="108"/>
      <c r="AX734" s="2"/>
      <c r="AY734" s="2"/>
      <c r="AZ734" s="2"/>
      <c r="BA734" s="2"/>
      <c r="BB734" s="2"/>
      <c r="BC734" s="2"/>
      <c r="BD734" s="2"/>
      <c r="BE734" s="2"/>
      <c r="BF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108"/>
      <c r="AM735" s="108"/>
      <c r="AN735" s="108"/>
      <c r="AO735" s="108"/>
      <c r="AP735" s="108"/>
      <c r="AQ735" s="108"/>
      <c r="AR735" s="108"/>
      <c r="AS735" s="108"/>
      <c r="AT735" s="108"/>
      <c r="AU735" s="108"/>
      <c r="AV735" s="108"/>
      <c r="AW735" s="108"/>
      <c r="AX735" s="2"/>
      <c r="AY735" s="2"/>
      <c r="AZ735" s="2"/>
      <c r="BA735" s="2"/>
      <c r="BB735" s="2"/>
      <c r="BC735" s="2"/>
      <c r="BD735" s="2"/>
      <c r="BE735" s="2"/>
      <c r="BF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108"/>
      <c r="AM736" s="108"/>
      <c r="AN736" s="108"/>
      <c r="AO736" s="108"/>
      <c r="AP736" s="108"/>
      <c r="AQ736" s="108"/>
      <c r="AR736" s="108"/>
      <c r="AS736" s="108"/>
      <c r="AT736" s="108"/>
      <c r="AU736" s="108"/>
      <c r="AV736" s="108"/>
      <c r="AW736" s="108"/>
      <c r="AX736" s="2"/>
      <c r="AY736" s="2"/>
      <c r="AZ736" s="2"/>
      <c r="BA736" s="2"/>
      <c r="BB736" s="2"/>
      <c r="BC736" s="2"/>
      <c r="BD736" s="2"/>
      <c r="BE736" s="2"/>
      <c r="BF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108"/>
      <c r="AM737" s="108"/>
      <c r="AN737" s="108"/>
      <c r="AO737" s="108"/>
      <c r="AP737" s="108"/>
      <c r="AQ737" s="108"/>
      <c r="AR737" s="108"/>
      <c r="AS737" s="108"/>
      <c r="AT737" s="108"/>
      <c r="AU737" s="108"/>
      <c r="AV737" s="108"/>
      <c r="AW737" s="108"/>
      <c r="AX737" s="2"/>
      <c r="AY737" s="2"/>
      <c r="AZ737" s="2"/>
      <c r="BA737" s="2"/>
      <c r="BB737" s="2"/>
      <c r="BC737" s="2"/>
      <c r="BD737" s="2"/>
      <c r="BE737" s="2"/>
      <c r="BF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108"/>
      <c r="AM738" s="108"/>
      <c r="AN738" s="108"/>
      <c r="AO738" s="108"/>
      <c r="AP738" s="108"/>
      <c r="AQ738" s="108"/>
      <c r="AR738" s="108"/>
      <c r="AS738" s="108"/>
      <c r="AT738" s="108"/>
      <c r="AU738" s="108"/>
      <c r="AV738" s="108"/>
      <c r="AW738" s="108"/>
      <c r="AX738" s="2"/>
      <c r="AY738" s="2"/>
      <c r="AZ738" s="2"/>
      <c r="BA738" s="2"/>
      <c r="BB738" s="2"/>
      <c r="BC738" s="2"/>
      <c r="BD738" s="2"/>
      <c r="BE738" s="2"/>
      <c r="BF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108"/>
      <c r="AM739" s="108"/>
      <c r="AN739" s="108"/>
      <c r="AO739" s="108"/>
      <c r="AP739" s="108"/>
      <c r="AQ739" s="108"/>
      <c r="AR739" s="108"/>
      <c r="AS739" s="108"/>
      <c r="AT739" s="108"/>
      <c r="AU739" s="108"/>
      <c r="AV739" s="108"/>
      <c r="AW739" s="108"/>
      <c r="AX739" s="2"/>
      <c r="AY739" s="2"/>
      <c r="AZ739" s="2"/>
      <c r="BA739" s="2"/>
      <c r="BB739" s="2"/>
      <c r="BC739" s="2"/>
      <c r="BD739" s="2"/>
      <c r="BE739" s="2"/>
      <c r="BF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108"/>
      <c r="AM740" s="108"/>
      <c r="AN740" s="108"/>
      <c r="AO740" s="108"/>
      <c r="AP740" s="108"/>
      <c r="AQ740" s="108"/>
      <c r="AR740" s="108"/>
      <c r="AS740" s="108"/>
      <c r="AT740" s="108"/>
      <c r="AU740" s="108"/>
      <c r="AV740" s="108"/>
      <c r="AW740" s="108"/>
      <c r="AX740" s="2"/>
      <c r="AY740" s="2"/>
      <c r="AZ740" s="2"/>
      <c r="BA740" s="2"/>
      <c r="BB740" s="2"/>
      <c r="BC740" s="2"/>
      <c r="BD740" s="2"/>
      <c r="BE740" s="2"/>
      <c r="BF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108"/>
      <c r="AM741" s="108"/>
      <c r="AN741" s="108"/>
      <c r="AO741" s="108"/>
      <c r="AP741" s="108"/>
      <c r="AQ741" s="108"/>
      <c r="AR741" s="108"/>
      <c r="AS741" s="108"/>
      <c r="AT741" s="108"/>
      <c r="AU741" s="108"/>
      <c r="AV741" s="108"/>
      <c r="AW741" s="108"/>
      <c r="AX741" s="2"/>
      <c r="AY741" s="2"/>
      <c r="AZ741" s="2"/>
      <c r="BA741" s="2"/>
      <c r="BB741" s="2"/>
      <c r="BC741" s="2"/>
      <c r="BD741" s="2"/>
      <c r="BE741" s="2"/>
      <c r="BF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108"/>
      <c r="AM742" s="108"/>
      <c r="AN742" s="108"/>
      <c r="AO742" s="108"/>
      <c r="AP742" s="108"/>
      <c r="AQ742" s="108"/>
      <c r="AR742" s="108"/>
      <c r="AS742" s="108"/>
      <c r="AT742" s="108"/>
      <c r="AU742" s="108"/>
      <c r="AV742" s="108"/>
      <c r="AW742" s="108"/>
      <c r="AX742" s="2"/>
      <c r="AY742" s="2"/>
      <c r="AZ742" s="2"/>
      <c r="BA742" s="2"/>
      <c r="BB742" s="2"/>
      <c r="BC742" s="2"/>
      <c r="BD742" s="2"/>
      <c r="BE742" s="2"/>
      <c r="BF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108"/>
      <c r="AM743" s="108"/>
      <c r="AN743" s="108"/>
      <c r="AO743" s="108"/>
      <c r="AP743" s="108"/>
      <c r="AQ743" s="108"/>
      <c r="AR743" s="108"/>
      <c r="AS743" s="108"/>
      <c r="AT743" s="108"/>
      <c r="AU743" s="108"/>
      <c r="AV743" s="108"/>
      <c r="AW743" s="108"/>
      <c r="AX743" s="2"/>
      <c r="AY743" s="2"/>
      <c r="AZ743" s="2"/>
      <c r="BA743" s="2"/>
      <c r="BB743" s="2"/>
      <c r="BC743" s="2"/>
      <c r="BD743" s="2"/>
      <c r="BE743" s="2"/>
      <c r="BF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108"/>
      <c r="AM744" s="108"/>
      <c r="AN744" s="108"/>
      <c r="AO744" s="108"/>
      <c r="AP744" s="108"/>
      <c r="AQ744" s="108"/>
      <c r="AR744" s="108"/>
      <c r="AS744" s="108"/>
      <c r="AT744" s="108"/>
      <c r="AU744" s="108"/>
      <c r="AV744" s="108"/>
      <c r="AW744" s="108"/>
      <c r="AX744" s="2"/>
      <c r="AY744" s="2"/>
      <c r="AZ744" s="2"/>
      <c r="BA744" s="2"/>
      <c r="BB744" s="2"/>
      <c r="BC744" s="2"/>
      <c r="BD744" s="2"/>
      <c r="BE744" s="2"/>
      <c r="BF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108"/>
      <c r="AM745" s="108"/>
      <c r="AN745" s="108"/>
      <c r="AO745" s="108"/>
      <c r="AP745" s="108"/>
      <c r="AQ745" s="108"/>
      <c r="AR745" s="108"/>
      <c r="AS745" s="108"/>
      <c r="AT745" s="108"/>
      <c r="AU745" s="108"/>
      <c r="AV745" s="108"/>
      <c r="AW745" s="108"/>
      <c r="AX745" s="2"/>
      <c r="AY745" s="2"/>
      <c r="AZ745" s="2"/>
      <c r="BA745" s="2"/>
      <c r="BB745" s="2"/>
      <c r="BC745" s="2"/>
      <c r="BD745" s="2"/>
      <c r="BE745" s="2"/>
      <c r="BF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108"/>
      <c r="AM746" s="108"/>
      <c r="AN746" s="108"/>
      <c r="AO746" s="108"/>
      <c r="AP746" s="108"/>
      <c r="AQ746" s="108"/>
      <c r="AR746" s="108"/>
      <c r="AS746" s="108"/>
      <c r="AT746" s="108"/>
      <c r="AU746" s="108"/>
      <c r="AV746" s="108"/>
      <c r="AW746" s="108"/>
      <c r="AX746" s="2"/>
      <c r="AY746" s="2"/>
      <c r="AZ746" s="2"/>
      <c r="BA746" s="2"/>
      <c r="BB746" s="2"/>
      <c r="BC746" s="2"/>
      <c r="BD746" s="2"/>
      <c r="BE746" s="2"/>
      <c r="BF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108"/>
      <c r="AM747" s="108"/>
      <c r="AN747" s="108"/>
      <c r="AO747" s="108"/>
      <c r="AP747" s="108"/>
      <c r="AQ747" s="108"/>
      <c r="AR747" s="108"/>
      <c r="AS747" s="108"/>
      <c r="AT747" s="108"/>
      <c r="AU747" s="108"/>
      <c r="AV747" s="108"/>
      <c r="AW747" s="108"/>
      <c r="AX747" s="2"/>
      <c r="AY747" s="2"/>
      <c r="AZ747" s="2"/>
      <c r="BA747" s="2"/>
      <c r="BB747" s="2"/>
      <c r="BC747" s="2"/>
      <c r="BD747" s="2"/>
      <c r="BE747" s="2"/>
      <c r="BF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108"/>
      <c r="AM748" s="108"/>
      <c r="AN748" s="108"/>
      <c r="AO748" s="108"/>
      <c r="AP748" s="108"/>
      <c r="AQ748" s="108"/>
      <c r="AR748" s="108"/>
      <c r="AS748" s="108"/>
      <c r="AT748" s="108"/>
      <c r="AU748" s="108"/>
      <c r="AV748" s="108"/>
      <c r="AW748" s="108"/>
      <c r="AX748" s="2"/>
      <c r="AY748" s="2"/>
      <c r="AZ748" s="2"/>
      <c r="BA748" s="2"/>
      <c r="BB748" s="2"/>
      <c r="BC748" s="2"/>
      <c r="BD748" s="2"/>
      <c r="BE748" s="2"/>
      <c r="BF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108"/>
      <c r="AM749" s="108"/>
      <c r="AN749" s="108"/>
      <c r="AO749" s="108"/>
      <c r="AP749" s="108"/>
      <c r="AQ749" s="108"/>
      <c r="AR749" s="108"/>
      <c r="AS749" s="108"/>
      <c r="AT749" s="108"/>
      <c r="AU749" s="108"/>
      <c r="AV749" s="108"/>
      <c r="AW749" s="108"/>
      <c r="AX749" s="2"/>
      <c r="AY749" s="2"/>
      <c r="AZ749" s="2"/>
      <c r="BA749" s="2"/>
      <c r="BB749" s="2"/>
      <c r="BC749" s="2"/>
      <c r="BD749" s="2"/>
      <c r="BE749" s="2"/>
      <c r="BF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108"/>
      <c r="AM750" s="108"/>
      <c r="AN750" s="108"/>
      <c r="AO750" s="108"/>
      <c r="AP750" s="108"/>
      <c r="AQ750" s="108"/>
      <c r="AR750" s="108"/>
      <c r="AS750" s="108"/>
      <c r="AT750" s="108"/>
      <c r="AU750" s="108"/>
      <c r="AV750" s="108"/>
      <c r="AW750" s="108"/>
      <c r="AX750" s="2"/>
      <c r="AY750" s="2"/>
      <c r="AZ750" s="2"/>
      <c r="BA750" s="2"/>
      <c r="BB750" s="2"/>
      <c r="BC750" s="2"/>
      <c r="BD750" s="2"/>
      <c r="BE750" s="2"/>
      <c r="BF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108"/>
      <c r="AM751" s="108"/>
      <c r="AN751" s="108"/>
      <c r="AO751" s="108"/>
      <c r="AP751" s="108"/>
      <c r="AQ751" s="108"/>
      <c r="AR751" s="108"/>
      <c r="AS751" s="108"/>
      <c r="AT751" s="108"/>
      <c r="AU751" s="108"/>
      <c r="AV751" s="108"/>
      <c r="AW751" s="108"/>
      <c r="AX751" s="2"/>
      <c r="AY751" s="2"/>
      <c r="AZ751" s="2"/>
      <c r="BA751" s="2"/>
      <c r="BB751" s="2"/>
      <c r="BC751" s="2"/>
      <c r="BD751" s="2"/>
      <c r="BE751" s="2"/>
      <c r="BF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108"/>
      <c r="AM752" s="108"/>
      <c r="AN752" s="108"/>
      <c r="AO752" s="108"/>
      <c r="AP752" s="108"/>
      <c r="AQ752" s="108"/>
      <c r="AR752" s="108"/>
      <c r="AS752" s="108"/>
      <c r="AT752" s="108"/>
      <c r="AU752" s="108"/>
      <c r="AV752" s="108"/>
      <c r="AW752" s="108"/>
      <c r="AX752" s="2"/>
      <c r="AY752" s="2"/>
      <c r="AZ752" s="2"/>
      <c r="BA752" s="2"/>
      <c r="BB752" s="2"/>
      <c r="BC752" s="2"/>
      <c r="BD752" s="2"/>
      <c r="BE752" s="2"/>
      <c r="BF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108"/>
      <c r="AM753" s="108"/>
      <c r="AN753" s="108"/>
      <c r="AO753" s="108"/>
      <c r="AP753" s="108"/>
      <c r="AQ753" s="108"/>
      <c r="AR753" s="108"/>
      <c r="AS753" s="108"/>
      <c r="AT753" s="108"/>
      <c r="AU753" s="108"/>
      <c r="AV753" s="108"/>
      <c r="AW753" s="108"/>
      <c r="AX753" s="2"/>
      <c r="AY753" s="2"/>
      <c r="AZ753" s="2"/>
      <c r="BA753" s="2"/>
      <c r="BB753" s="2"/>
      <c r="BC753" s="2"/>
      <c r="BD753" s="2"/>
      <c r="BE753" s="2"/>
      <c r="BF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108"/>
      <c r="AM754" s="108"/>
      <c r="AN754" s="108"/>
      <c r="AO754" s="108"/>
      <c r="AP754" s="108"/>
      <c r="AQ754" s="108"/>
      <c r="AR754" s="108"/>
      <c r="AS754" s="108"/>
      <c r="AT754" s="108"/>
      <c r="AU754" s="108"/>
      <c r="AV754" s="108"/>
      <c r="AW754" s="108"/>
      <c r="AX754" s="2"/>
      <c r="AY754" s="2"/>
      <c r="AZ754" s="2"/>
      <c r="BA754" s="2"/>
      <c r="BB754" s="2"/>
      <c r="BC754" s="2"/>
      <c r="BD754" s="2"/>
      <c r="BE754" s="2"/>
      <c r="BF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108"/>
      <c r="AM755" s="108"/>
      <c r="AN755" s="108"/>
      <c r="AO755" s="108"/>
      <c r="AP755" s="108"/>
      <c r="AQ755" s="108"/>
      <c r="AR755" s="108"/>
      <c r="AS755" s="108"/>
      <c r="AT755" s="108"/>
      <c r="AU755" s="108"/>
      <c r="AV755" s="108"/>
      <c r="AW755" s="108"/>
      <c r="AX755" s="2"/>
      <c r="AY755" s="2"/>
      <c r="AZ755" s="2"/>
      <c r="BA755" s="2"/>
      <c r="BB755" s="2"/>
      <c r="BC755" s="2"/>
      <c r="BD755" s="2"/>
      <c r="BE755" s="2"/>
      <c r="BF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108"/>
      <c r="AM756" s="108"/>
      <c r="AN756" s="108"/>
      <c r="AO756" s="108"/>
      <c r="AP756" s="108"/>
      <c r="AQ756" s="108"/>
      <c r="AR756" s="108"/>
      <c r="AS756" s="108"/>
      <c r="AT756" s="108"/>
      <c r="AU756" s="108"/>
      <c r="AV756" s="108"/>
      <c r="AW756" s="108"/>
      <c r="AX756" s="2"/>
      <c r="AY756" s="2"/>
      <c r="AZ756" s="2"/>
      <c r="BA756" s="2"/>
      <c r="BB756" s="2"/>
      <c r="BC756" s="2"/>
      <c r="BD756" s="2"/>
      <c r="BE756" s="2"/>
      <c r="BF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108"/>
      <c r="AM757" s="108"/>
      <c r="AN757" s="108"/>
      <c r="AO757" s="108"/>
      <c r="AP757" s="108"/>
      <c r="AQ757" s="108"/>
      <c r="AR757" s="108"/>
      <c r="AS757" s="108"/>
      <c r="AT757" s="108"/>
      <c r="AU757" s="108"/>
      <c r="AV757" s="108"/>
      <c r="AW757" s="108"/>
      <c r="AX757" s="2"/>
      <c r="AY757" s="2"/>
      <c r="AZ757" s="2"/>
      <c r="BA757" s="2"/>
      <c r="BB757" s="2"/>
      <c r="BC757" s="2"/>
      <c r="BD757" s="2"/>
      <c r="BE757" s="2"/>
      <c r="BF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108"/>
      <c r="AM758" s="108"/>
      <c r="AN758" s="108"/>
      <c r="AO758" s="108"/>
      <c r="AP758" s="108"/>
      <c r="AQ758" s="108"/>
      <c r="AR758" s="108"/>
      <c r="AS758" s="108"/>
      <c r="AT758" s="108"/>
      <c r="AU758" s="108"/>
      <c r="AV758" s="108"/>
      <c r="AW758" s="108"/>
      <c r="AX758" s="2"/>
      <c r="AY758" s="2"/>
      <c r="AZ758" s="2"/>
      <c r="BA758" s="2"/>
      <c r="BB758" s="2"/>
      <c r="BC758" s="2"/>
      <c r="BD758" s="2"/>
      <c r="BE758" s="2"/>
      <c r="BF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108"/>
      <c r="AM759" s="108"/>
      <c r="AN759" s="108"/>
      <c r="AO759" s="108"/>
      <c r="AP759" s="108"/>
      <c r="AQ759" s="108"/>
      <c r="AR759" s="108"/>
      <c r="AS759" s="108"/>
      <c r="AT759" s="108"/>
      <c r="AU759" s="108"/>
      <c r="AV759" s="108"/>
      <c r="AW759" s="108"/>
      <c r="AX759" s="2"/>
      <c r="AY759" s="2"/>
      <c r="AZ759" s="2"/>
      <c r="BA759" s="2"/>
      <c r="BB759" s="2"/>
      <c r="BC759" s="2"/>
      <c r="BD759" s="2"/>
      <c r="BE759" s="2"/>
      <c r="BF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108"/>
      <c r="AM760" s="108"/>
      <c r="AN760" s="108"/>
      <c r="AO760" s="108"/>
      <c r="AP760" s="108"/>
      <c r="AQ760" s="108"/>
      <c r="AR760" s="108"/>
      <c r="AS760" s="108"/>
      <c r="AT760" s="108"/>
      <c r="AU760" s="108"/>
      <c r="AV760" s="108"/>
      <c r="AW760" s="108"/>
      <c r="AX760" s="2"/>
      <c r="AY760" s="2"/>
      <c r="AZ760" s="2"/>
      <c r="BA760" s="2"/>
      <c r="BB760" s="2"/>
      <c r="BC760" s="2"/>
      <c r="BD760" s="2"/>
      <c r="BE760" s="2"/>
      <c r="BF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108"/>
      <c r="AM761" s="108"/>
      <c r="AN761" s="108"/>
      <c r="AO761" s="108"/>
      <c r="AP761" s="108"/>
      <c r="AQ761" s="108"/>
      <c r="AR761" s="108"/>
      <c r="AS761" s="108"/>
      <c r="AT761" s="108"/>
      <c r="AU761" s="108"/>
      <c r="AV761" s="108"/>
      <c r="AW761" s="108"/>
      <c r="AX761" s="2"/>
      <c r="AY761" s="2"/>
      <c r="AZ761" s="2"/>
      <c r="BA761" s="2"/>
      <c r="BB761" s="2"/>
      <c r="BC761" s="2"/>
      <c r="BD761" s="2"/>
      <c r="BE761" s="2"/>
      <c r="BF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108"/>
      <c r="AM762" s="108"/>
      <c r="AN762" s="108"/>
      <c r="AO762" s="108"/>
      <c r="AP762" s="108"/>
      <c r="AQ762" s="108"/>
      <c r="AR762" s="108"/>
      <c r="AS762" s="108"/>
      <c r="AT762" s="108"/>
      <c r="AU762" s="108"/>
      <c r="AV762" s="108"/>
      <c r="AW762" s="108"/>
      <c r="AX762" s="2"/>
      <c r="AY762" s="2"/>
      <c r="AZ762" s="2"/>
      <c r="BA762" s="2"/>
      <c r="BB762" s="2"/>
      <c r="BC762" s="2"/>
      <c r="BD762" s="2"/>
      <c r="BE762" s="2"/>
      <c r="BF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108"/>
      <c r="AM763" s="108"/>
      <c r="AN763" s="108"/>
      <c r="AO763" s="108"/>
      <c r="AP763" s="108"/>
      <c r="AQ763" s="108"/>
      <c r="AR763" s="108"/>
      <c r="AS763" s="108"/>
      <c r="AT763" s="108"/>
      <c r="AU763" s="108"/>
      <c r="AV763" s="108"/>
      <c r="AW763" s="108"/>
      <c r="AX763" s="2"/>
      <c r="AY763" s="2"/>
      <c r="AZ763" s="2"/>
      <c r="BA763" s="2"/>
      <c r="BB763" s="2"/>
      <c r="BC763" s="2"/>
      <c r="BD763" s="2"/>
      <c r="BE763" s="2"/>
      <c r="BF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108"/>
      <c r="AM764" s="108"/>
      <c r="AN764" s="108"/>
      <c r="AO764" s="108"/>
      <c r="AP764" s="108"/>
      <c r="AQ764" s="108"/>
      <c r="AR764" s="108"/>
      <c r="AS764" s="108"/>
      <c r="AT764" s="108"/>
      <c r="AU764" s="108"/>
      <c r="AV764" s="108"/>
      <c r="AW764" s="108"/>
      <c r="AX764" s="2"/>
      <c r="AY764" s="2"/>
      <c r="AZ764" s="2"/>
      <c r="BA764" s="2"/>
      <c r="BB764" s="2"/>
      <c r="BC764" s="2"/>
      <c r="BD764" s="2"/>
      <c r="BE764" s="2"/>
      <c r="BF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108"/>
      <c r="AM765" s="108"/>
      <c r="AN765" s="108"/>
      <c r="AO765" s="108"/>
      <c r="AP765" s="108"/>
      <c r="AQ765" s="108"/>
      <c r="AR765" s="108"/>
      <c r="AS765" s="108"/>
      <c r="AT765" s="108"/>
      <c r="AU765" s="108"/>
      <c r="AV765" s="108"/>
      <c r="AW765" s="108"/>
      <c r="AX765" s="2"/>
      <c r="AY765" s="2"/>
      <c r="AZ765" s="2"/>
      <c r="BA765" s="2"/>
      <c r="BB765" s="2"/>
      <c r="BC765" s="2"/>
      <c r="BD765" s="2"/>
      <c r="BE765" s="2"/>
      <c r="BF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108"/>
      <c r="AM766" s="108"/>
      <c r="AN766" s="108"/>
      <c r="AO766" s="108"/>
      <c r="AP766" s="108"/>
      <c r="AQ766" s="108"/>
      <c r="AR766" s="108"/>
      <c r="AS766" s="108"/>
      <c r="AT766" s="108"/>
      <c r="AU766" s="108"/>
      <c r="AV766" s="108"/>
      <c r="AW766" s="108"/>
      <c r="AX766" s="2"/>
      <c r="AY766" s="2"/>
      <c r="AZ766" s="2"/>
      <c r="BA766" s="2"/>
      <c r="BB766" s="2"/>
      <c r="BC766" s="2"/>
      <c r="BD766" s="2"/>
      <c r="BE766" s="2"/>
      <c r="BF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108"/>
      <c r="AM767" s="108"/>
      <c r="AN767" s="108"/>
      <c r="AO767" s="108"/>
      <c r="AP767" s="108"/>
      <c r="AQ767" s="108"/>
      <c r="AR767" s="108"/>
      <c r="AS767" s="108"/>
      <c r="AT767" s="108"/>
      <c r="AU767" s="108"/>
      <c r="AV767" s="108"/>
      <c r="AW767" s="108"/>
      <c r="AX767" s="2"/>
      <c r="AY767" s="2"/>
      <c r="AZ767" s="2"/>
      <c r="BA767" s="2"/>
      <c r="BB767" s="2"/>
      <c r="BC767" s="2"/>
      <c r="BD767" s="2"/>
      <c r="BE767" s="2"/>
      <c r="BF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108"/>
      <c r="AM768" s="108"/>
      <c r="AN768" s="108"/>
      <c r="AO768" s="108"/>
      <c r="AP768" s="108"/>
      <c r="AQ768" s="108"/>
      <c r="AR768" s="108"/>
      <c r="AS768" s="108"/>
      <c r="AT768" s="108"/>
      <c r="AU768" s="108"/>
      <c r="AV768" s="108"/>
      <c r="AW768" s="108"/>
      <c r="AX768" s="2"/>
      <c r="AY768" s="2"/>
      <c r="AZ768" s="2"/>
      <c r="BA768" s="2"/>
      <c r="BB768" s="2"/>
      <c r="BC768" s="2"/>
      <c r="BD768" s="2"/>
      <c r="BE768" s="2"/>
      <c r="BF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108"/>
      <c r="AM769" s="108"/>
      <c r="AN769" s="108"/>
      <c r="AO769" s="108"/>
      <c r="AP769" s="108"/>
      <c r="AQ769" s="108"/>
      <c r="AR769" s="108"/>
      <c r="AS769" s="108"/>
      <c r="AT769" s="108"/>
      <c r="AU769" s="108"/>
      <c r="AV769" s="108"/>
      <c r="AW769" s="108"/>
      <c r="AX769" s="2"/>
      <c r="AY769" s="2"/>
      <c r="AZ769" s="2"/>
      <c r="BA769" s="2"/>
      <c r="BB769" s="2"/>
      <c r="BC769" s="2"/>
      <c r="BD769" s="2"/>
      <c r="BE769" s="2"/>
      <c r="BF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108"/>
      <c r="AM770" s="108"/>
      <c r="AN770" s="108"/>
      <c r="AO770" s="108"/>
      <c r="AP770" s="108"/>
      <c r="AQ770" s="108"/>
      <c r="AR770" s="108"/>
      <c r="AS770" s="108"/>
      <c r="AT770" s="108"/>
      <c r="AU770" s="108"/>
      <c r="AV770" s="108"/>
      <c r="AW770" s="108"/>
      <c r="AX770" s="2"/>
      <c r="AY770" s="2"/>
      <c r="AZ770" s="2"/>
      <c r="BA770" s="2"/>
      <c r="BB770" s="2"/>
      <c r="BC770" s="2"/>
      <c r="BD770" s="2"/>
      <c r="BE770" s="2"/>
      <c r="BF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108"/>
      <c r="AM771" s="108"/>
      <c r="AN771" s="108"/>
      <c r="AO771" s="108"/>
      <c r="AP771" s="108"/>
      <c r="AQ771" s="108"/>
      <c r="AR771" s="108"/>
      <c r="AS771" s="108"/>
      <c r="AT771" s="108"/>
      <c r="AU771" s="108"/>
      <c r="AV771" s="108"/>
      <c r="AW771" s="108"/>
      <c r="AX771" s="2"/>
      <c r="AY771" s="2"/>
      <c r="AZ771" s="2"/>
      <c r="BA771" s="2"/>
      <c r="BB771" s="2"/>
      <c r="BC771" s="2"/>
      <c r="BD771" s="2"/>
      <c r="BE771" s="2"/>
      <c r="BF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108"/>
      <c r="AM772" s="108"/>
      <c r="AN772" s="108"/>
      <c r="AO772" s="108"/>
      <c r="AP772" s="108"/>
      <c r="AQ772" s="108"/>
      <c r="AR772" s="108"/>
      <c r="AS772" s="108"/>
      <c r="AT772" s="108"/>
      <c r="AU772" s="108"/>
      <c r="AV772" s="108"/>
      <c r="AW772" s="108"/>
      <c r="AX772" s="2"/>
      <c r="AY772" s="2"/>
      <c r="AZ772" s="2"/>
      <c r="BA772" s="2"/>
      <c r="BB772" s="2"/>
      <c r="BC772" s="2"/>
      <c r="BD772" s="2"/>
      <c r="BE772" s="2"/>
      <c r="BF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108"/>
      <c r="AM773" s="108"/>
      <c r="AN773" s="108"/>
      <c r="AO773" s="108"/>
      <c r="AP773" s="108"/>
      <c r="AQ773" s="108"/>
      <c r="AR773" s="108"/>
      <c r="AS773" s="108"/>
      <c r="AT773" s="108"/>
      <c r="AU773" s="108"/>
      <c r="AV773" s="108"/>
      <c r="AW773" s="108"/>
      <c r="AX773" s="2"/>
      <c r="AY773" s="2"/>
      <c r="AZ773" s="2"/>
      <c r="BA773" s="2"/>
      <c r="BB773" s="2"/>
      <c r="BC773" s="2"/>
      <c r="BD773" s="2"/>
      <c r="BE773" s="2"/>
      <c r="BF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108"/>
      <c r="AM774" s="108"/>
      <c r="AN774" s="108"/>
      <c r="AO774" s="108"/>
      <c r="AP774" s="108"/>
      <c r="AQ774" s="108"/>
      <c r="AR774" s="108"/>
      <c r="AS774" s="108"/>
      <c r="AT774" s="108"/>
      <c r="AU774" s="108"/>
      <c r="AV774" s="108"/>
      <c r="AW774" s="108"/>
      <c r="AX774" s="2"/>
      <c r="AY774" s="2"/>
      <c r="AZ774" s="2"/>
      <c r="BA774" s="2"/>
      <c r="BB774" s="2"/>
      <c r="BC774" s="2"/>
      <c r="BD774" s="2"/>
      <c r="BE774" s="2"/>
      <c r="BF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108"/>
      <c r="AM775" s="108"/>
      <c r="AN775" s="108"/>
      <c r="AO775" s="108"/>
      <c r="AP775" s="108"/>
      <c r="AQ775" s="108"/>
      <c r="AR775" s="108"/>
      <c r="AS775" s="108"/>
      <c r="AT775" s="108"/>
      <c r="AU775" s="108"/>
      <c r="AV775" s="108"/>
      <c r="AW775" s="108"/>
      <c r="AX775" s="2"/>
      <c r="AY775" s="2"/>
      <c r="AZ775" s="2"/>
      <c r="BA775" s="2"/>
      <c r="BB775" s="2"/>
      <c r="BC775" s="2"/>
      <c r="BD775" s="2"/>
      <c r="BE775" s="2"/>
      <c r="BF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108"/>
      <c r="AM776" s="108"/>
      <c r="AN776" s="108"/>
      <c r="AO776" s="108"/>
      <c r="AP776" s="108"/>
      <c r="AQ776" s="108"/>
      <c r="AR776" s="108"/>
      <c r="AS776" s="108"/>
      <c r="AT776" s="108"/>
      <c r="AU776" s="108"/>
      <c r="AV776" s="108"/>
      <c r="AW776" s="108"/>
      <c r="AX776" s="2"/>
      <c r="AY776" s="2"/>
      <c r="AZ776" s="2"/>
      <c r="BA776" s="2"/>
      <c r="BB776" s="2"/>
      <c r="BC776" s="2"/>
      <c r="BD776" s="2"/>
      <c r="BE776" s="2"/>
      <c r="BF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108"/>
      <c r="AM777" s="108"/>
      <c r="AN777" s="108"/>
      <c r="AO777" s="108"/>
      <c r="AP777" s="108"/>
      <c r="AQ777" s="108"/>
      <c r="AR777" s="108"/>
      <c r="AS777" s="108"/>
      <c r="AT777" s="108"/>
      <c r="AU777" s="108"/>
      <c r="AV777" s="108"/>
      <c r="AW777" s="108"/>
      <c r="AX777" s="2"/>
      <c r="AY777" s="2"/>
      <c r="AZ777" s="2"/>
      <c r="BA777" s="2"/>
      <c r="BB777" s="2"/>
      <c r="BC777" s="2"/>
      <c r="BD777" s="2"/>
      <c r="BE777" s="2"/>
      <c r="BF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108"/>
      <c r="AM778" s="108"/>
      <c r="AN778" s="108"/>
      <c r="AO778" s="108"/>
      <c r="AP778" s="108"/>
      <c r="AQ778" s="108"/>
      <c r="AR778" s="108"/>
      <c r="AS778" s="108"/>
      <c r="AT778" s="108"/>
      <c r="AU778" s="108"/>
      <c r="AV778" s="108"/>
      <c r="AW778" s="108"/>
      <c r="AX778" s="2"/>
      <c r="AY778" s="2"/>
      <c r="AZ778" s="2"/>
      <c r="BA778" s="2"/>
      <c r="BB778" s="2"/>
      <c r="BC778" s="2"/>
      <c r="BD778" s="2"/>
      <c r="BE778" s="2"/>
      <c r="BF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108"/>
      <c r="AM779" s="108"/>
      <c r="AN779" s="108"/>
      <c r="AO779" s="108"/>
      <c r="AP779" s="108"/>
      <c r="AQ779" s="108"/>
      <c r="AR779" s="108"/>
      <c r="AS779" s="108"/>
      <c r="AT779" s="108"/>
      <c r="AU779" s="108"/>
      <c r="AV779" s="108"/>
      <c r="AW779" s="108"/>
      <c r="AX779" s="2"/>
      <c r="AY779" s="2"/>
      <c r="AZ779" s="2"/>
      <c r="BA779" s="2"/>
      <c r="BB779" s="2"/>
      <c r="BC779" s="2"/>
      <c r="BD779" s="2"/>
      <c r="BE779" s="2"/>
      <c r="BF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108"/>
      <c r="AM780" s="108"/>
      <c r="AN780" s="108"/>
      <c r="AO780" s="108"/>
      <c r="AP780" s="108"/>
      <c r="AQ780" s="108"/>
      <c r="AR780" s="108"/>
      <c r="AS780" s="108"/>
      <c r="AT780" s="108"/>
      <c r="AU780" s="108"/>
      <c r="AV780" s="108"/>
      <c r="AW780" s="108"/>
      <c r="AX780" s="2"/>
      <c r="AY780" s="2"/>
      <c r="AZ780" s="2"/>
      <c r="BA780" s="2"/>
      <c r="BB780" s="2"/>
      <c r="BC780" s="2"/>
      <c r="BD780" s="2"/>
      <c r="BE780" s="2"/>
      <c r="BF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108"/>
      <c r="AM781" s="108"/>
      <c r="AN781" s="108"/>
      <c r="AO781" s="108"/>
      <c r="AP781" s="108"/>
      <c r="AQ781" s="108"/>
      <c r="AR781" s="108"/>
      <c r="AS781" s="108"/>
      <c r="AT781" s="108"/>
      <c r="AU781" s="108"/>
      <c r="AV781" s="108"/>
      <c r="AW781" s="108"/>
      <c r="AX781" s="2"/>
      <c r="AY781" s="2"/>
      <c r="AZ781" s="2"/>
      <c r="BA781" s="2"/>
      <c r="BB781" s="2"/>
      <c r="BC781" s="2"/>
      <c r="BD781" s="2"/>
      <c r="BE781" s="2"/>
      <c r="BF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108"/>
      <c r="AM782" s="108"/>
      <c r="AN782" s="108"/>
      <c r="AO782" s="108"/>
      <c r="AP782" s="108"/>
      <c r="AQ782" s="108"/>
      <c r="AR782" s="108"/>
      <c r="AS782" s="108"/>
      <c r="AT782" s="108"/>
      <c r="AU782" s="108"/>
      <c r="AV782" s="108"/>
      <c r="AW782" s="108"/>
      <c r="AX782" s="2"/>
      <c r="AY782" s="2"/>
      <c r="AZ782" s="2"/>
      <c r="BA782" s="2"/>
      <c r="BB782" s="2"/>
      <c r="BC782" s="2"/>
      <c r="BD782" s="2"/>
      <c r="BE782" s="2"/>
      <c r="BF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108"/>
      <c r="AM783" s="108"/>
      <c r="AN783" s="108"/>
      <c r="AO783" s="108"/>
      <c r="AP783" s="108"/>
      <c r="AQ783" s="108"/>
      <c r="AR783" s="108"/>
      <c r="AS783" s="108"/>
      <c r="AT783" s="108"/>
      <c r="AU783" s="108"/>
      <c r="AV783" s="108"/>
      <c r="AW783" s="108"/>
      <c r="AX783" s="2"/>
      <c r="AY783" s="2"/>
      <c r="AZ783" s="2"/>
      <c r="BA783" s="2"/>
      <c r="BB783" s="2"/>
      <c r="BC783" s="2"/>
      <c r="BD783" s="2"/>
      <c r="BE783" s="2"/>
      <c r="BF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108"/>
      <c r="AM784" s="108"/>
      <c r="AN784" s="108"/>
      <c r="AO784" s="108"/>
      <c r="AP784" s="108"/>
      <c r="AQ784" s="108"/>
      <c r="AR784" s="108"/>
      <c r="AS784" s="108"/>
      <c r="AT784" s="108"/>
      <c r="AU784" s="108"/>
      <c r="AV784" s="108"/>
      <c r="AW784" s="108"/>
      <c r="AX784" s="2"/>
      <c r="AY784" s="2"/>
      <c r="AZ784" s="2"/>
      <c r="BA784" s="2"/>
      <c r="BB784" s="2"/>
      <c r="BC784" s="2"/>
      <c r="BD784" s="2"/>
      <c r="BE784" s="2"/>
      <c r="BF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108"/>
      <c r="AM785" s="108"/>
      <c r="AN785" s="108"/>
      <c r="AO785" s="108"/>
      <c r="AP785" s="108"/>
      <c r="AQ785" s="108"/>
      <c r="AR785" s="108"/>
      <c r="AS785" s="108"/>
      <c r="AT785" s="108"/>
      <c r="AU785" s="108"/>
      <c r="AV785" s="108"/>
      <c r="AW785" s="108"/>
      <c r="AX785" s="2"/>
      <c r="AY785" s="2"/>
      <c r="AZ785" s="2"/>
      <c r="BA785" s="2"/>
      <c r="BB785" s="2"/>
      <c r="BC785" s="2"/>
      <c r="BD785" s="2"/>
      <c r="BE785" s="2"/>
      <c r="BF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108"/>
      <c r="AM786" s="108"/>
      <c r="AN786" s="108"/>
      <c r="AO786" s="108"/>
      <c r="AP786" s="108"/>
      <c r="AQ786" s="108"/>
      <c r="AR786" s="108"/>
      <c r="AS786" s="108"/>
      <c r="AT786" s="108"/>
      <c r="AU786" s="108"/>
      <c r="AV786" s="108"/>
      <c r="AW786" s="108"/>
      <c r="AX786" s="2"/>
      <c r="AY786" s="2"/>
      <c r="AZ786" s="2"/>
      <c r="BA786" s="2"/>
      <c r="BB786" s="2"/>
      <c r="BC786" s="2"/>
      <c r="BD786" s="2"/>
      <c r="BE786" s="2"/>
      <c r="BF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108"/>
      <c r="AM787" s="108"/>
      <c r="AN787" s="108"/>
      <c r="AO787" s="108"/>
      <c r="AP787" s="108"/>
      <c r="AQ787" s="108"/>
      <c r="AR787" s="108"/>
      <c r="AS787" s="108"/>
      <c r="AT787" s="108"/>
      <c r="AU787" s="108"/>
      <c r="AV787" s="108"/>
      <c r="AW787" s="108"/>
      <c r="AX787" s="2"/>
      <c r="AY787" s="2"/>
      <c r="AZ787" s="2"/>
      <c r="BA787" s="2"/>
      <c r="BB787" s="2"/>
      <c r="BC787" s="2"/>
      <c r="BD787" s="2"/>
      <c r="BE787" s="2"/>
      <c r="BF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108"/>
      <c r="AM788" s="108"/>
      <c r="AN788" s="108"/>
      <c r="AO788" s="108"/>
      <c r="AP788" s="108"/>
      <c r="AQ788" s="108"/>
      <c r="AR788" s="108"/>
      <c r="AS788" s="108"/>
      <c r="AT788" s="108"/>
      <c r="AU788" s="108"/>
      <c r="AV788" s="108"/>
      <c r="AW788" s="108"/>
      <c r="AX788" s="2"/>
      <c r="AY788" s="2"/>
      <c r="AZ788" s="2"/>
      <c r="BA788" s="2"/>
      <c r="BB788" s="2"/>
      <c r="BC788" s="2"/>
      <c r="BD788" s="2"/>
      <c r="BE788" s="2"/>
      <c r="BF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108"/>
      <c r="AM789" s="108"/>
      <c r="AN789" s="108"/>
      <c r="AO789" s="108"/>
      <c r="AP789" s="108"/>
      <c r="AQ789" s="108"/>
      <c r="AR789" s="108"/>
      <c r="AS789" s="108"/>
      <c r="AT789" s="108"/>
      <c r="AU789" s="108"/>
      <c r="AV789" s="108"/>
      <c r="AW789" s="108"/>
      <c r="AX789" s="2"/>
      <c r="AY789" s="2"/>
      <c r="AZ789" s="2"/>
      <c r="BA789" s="2"/>
      <c r="BB789" s="2"/>
      <c r="BC789" s="2"/>
      <c r="BD789" s="2"/>
      <c r="BE789" s="2"/>
      <c r="BF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108"/>
      <c r="AM790" s="108"/>
      <c r="AN790" s="108"/>
      <c r="AO790" s="108"/>
      <c r="AP790" s="108"/>
      <c r="AQ790" s="108"/>
      <c r="AR790" s="108"/>
      <c r="AS790" s="108"/>
      <c r="AT790" s="108"/>
      <c r="AU790" s="108"/>
      <c r="AV790" s="108"/>
      <c r="AW790" s="108"/>
      <c r="AX790" s="2"/>
      <c r="AY790" s="2"/>
      <c r="AZ790" s="2"/>
      <c r="BA790" s="2"/>
      <c r="BB790" s="2"/>
      <c r="BC790" s="2"/>
      <c r="BD790" s="2"/>
      <c r="BE790" s="2"/>
      <c r="BF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108"/>
      <c r="AM791" s="108"/>
      <c r="AN791" s="108"/>
      <c r="AO791" s="108"/>
      <c r="AP791" s="108"/>
      <c r="AQ791" s="108"/>
      <c r="AR791" s="108"/>
      <c r="AS791" s="108"/>
      <c r="AT791" s="108"/>
      <c r="AU791" s="108"/>
      <c r="AV791" s="108"/>
      <c r="AW791" s="108"/>
      <c r="AX791" s="2"/>
      <c r="AY791" s="2"/>
      <c r="AZ791" s="2"/>
      <c r="BA791" s="2"/>
      <c r="BB791" s="2"/>
      <c r="BC791" s="2"/>
      <c r="BD791" s="2"/>
      <c r="BE791" s="2"/>
      <c r="BF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108"/>
      <c r="AM792" s="108"/>
      <c r="AN792" s="108"/>
      <c r="AO792" s="108"/>
      <c r="AP792" s="108"/>
      <c r="AQ792" s="108"/>
      <c r="AR792" s="108"/>
      <c r="AS792" s="108"/>
      <c r="AT792" s="108"/>
      <c r="AU792" s="108"/>
      <c r="AV792" s="108"/>
      <c r="AW792" s="108"/>
      <c r="AX792" s="2"/>
      <c r="AY792" s="2"/>
      <c r="AZ792" s="2"/>
      <c r="BA792" s="2"/>
      <c r="BB792" s="2"/>
      <c r="BC792" s="2"/>
      <c r="BD792" s="2"/>
      <c r="BE792" s="2"/>
      <c r="BF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108"/>
      <c r="AM793" s="108"/>
      <c r="AN793" s="108"/>
      <c r="AO793" s="108"/>
      <c r="AP793" s="108"/>
      <c r="AQ793" s="108"/>
      <c r="AR793" s="108"/>
      <c r="AS793" s="108"/>
      <c r="AT793" s="108"/>
      <c r="AU793" s="108"/>
      <c r="AV793" s="108"/>
      <c r="AW793" s="108"/>
      <c r="AX793" s="2"/>
      <c r="AY793" s="2"/>
      <c r="AZ793" s="2"/>
      <c r="BA793" s="2"/>
      <c r="BB793" s="2"/>
      <c r="BC793" s="2"/>
      <c r="BD793" s="2"/>
      <c r="BE793" s="2"/>
      <c r="BF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108"/>
      <c r="AM794" s="108"/>
      <c r="AN794" s="108"/>
      <c r="AO794" s="108"/>
      <c r="AP794" s="108"/>
      <c r="AQ794" s="108"/>
      <c r="AR794" s="108"/>
      <c r="AS794" s="108"/>
      <c r="AT794" s="108"/>
      <c r="AU794" s="108"/>
      <c r="AV794" s="108"/>
      <c r="AW794" s="108"/>
      <c r="AX794" s="2"/>
      <c r="AY794" s="2"/>
      <c r="AZ794" s="2"/>
      <c r="BA794" s="2"/>
      <c r="BB794" s="2"/>
      <c r="BC794" s="2"/>
      <c r="BD794" s="2"/>
      <c r="BE794" s="2"/>
      <c r="BF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108"/>
      <c r="AM795" s="108"/>
      <c r="AN795" s="108"/>
      <c r="AO795" s="108"/>
      <c r="AP795" s="108"/>
      <c r="AQ795" s="108"/>
      <c r="AR795" s="108"/>
      <c r="AS795" s="108"/>
      <c r="AT795" s="108"/>
      <c r="AU795" s="108"/>
      <c r="AV795" s="108"/>
      <c r="AW795" s="108"/>
      <c r="AX795" s="2"/>
      <c r="AY795" s="2"/>
      <c r="AZ795" s="2"/>
      <c r="BA795" s="2"/>
      <c r="BB795" s="2"/>
      <c r="BC795" s="2"/>
      <c r="BD795" s="2"/>
      <c r="BE795" s="2"/>
      <c r="BF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108"/>
      <c r="AM796" s="108"/>
      <c r="AN796" s="108"/>
      <c r="AO796" s="108"/>
      <c r="AP796" s="108"/>
      <c r="AQ796" s="108"/>
      <c r="AR796" s="108"/>
      <c r="AS796" s="108"/>
      <c r="AT796" s="108"/>
      <c r="AU796" s="108"/>
      <c r="AV796" s="108"/>
      <c r="AW796" s="108"/>
      <c r="AX796" s="2"/>
      <c r="AY796" s="2"/>
      <c r="AZ796" s="2"/>
      <c r="BA796" s="2"/>
      <c r="BB796" s="2"/>
      <c r="BC796" s="2"/>
      <c r="BD796" s="2"/>
      <c r="BE796" s="2"/>
      <c r="BF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108"/>
      <c r="AM797" s="108"/>
      <c r="AN797" s="108"/>
      <c r="AO797" s="108"/>
      <c r="AP797" s="108"/>
      <c r="AQ797" s="108"/>
      <c r="AR797" s="108"/>
      <c r="AS797" s="108"/>
      <c r="AT797" s="108"/>
      <c r="AU797" s="108"/>
      <c r="AV797" s="108"/>
      <c r="AW797" s="108"/>
      <c r="AX797" s="2"/>
      <c r="AY797" s="2"/>
      <c r="AZ797" s="2"/>
      <c r="BA797" s="2"/>
      <c r="BB797" s="2"/>
      <c r="BC797" s="2"/>
      <c r="BD797" s="2"/>
      <c r="BE797" s="2"/>
      <c r="BF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108"/>
      <c r="AM798" s="108"/>
      <c r="AN798" s="108"/>
      <c r="AO798" s="108"/>
      <c r="AP798" s="108"/>
      <c r="AQ798" s="108"/>
      <c r="AR798" s="108"/>
      <c r="AS798" s="108"/>
      <c r="AT798" s="108"/>
      <c r="AU798" s="108"/>
      <c r="AV798" s="108"/>
      <c r="AW798" s="108"/>
      <c r="AX798" s="2"/>
      <c r="AY798" s="2"/>
      <c r="AZ798" s="2"/>
      <c r="BA798" s="2"/>
      <c r="BB798" s="2"/>
      <c r="BC798" s="2"/>
      <c r="BD798" s="2"/>
      <c r="BE798" s="2"/>
      <c r="BF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108"/>
      <c r="AM799" s="108"/>
      <c r="AN799" s="108"/>
      <c r="AO799" s="108"/>
      <c r="AP799" s="108"/>
      <c r="AQ799" s="108"/>
      <c r="AR799" s="108"/>
      <c r="AS799" s="108"/>
      <c r="AT799" s="108"/>
      <c r="AU799" s="108"/>
      <c r="AV799" s="108"/>
      <c r="AW799" s="108"/>
      <c r="AX799" s="2"/>
      <c r="AY799" s="2"/>
      <c r="AZ799" s="2"/>
      <c r="BA799" s="2"/>
      <c r="BB799" s="2"/>
      <c r="BC799" s="2"/>
      <c r="BD799" s="2"/>
      <c r="BE799" s="2"/>
      <c r="BF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108"/>
      <c r="AM800" s="108"/>
      <c r="AN800" s="108"/>
      <c r="AO800" s="108"/>
      <c r="AP800" s="108"/>
      <c r="AQ800" s="108"/>
      <c r="AR800" s="108"/>
      <c r="AS800" s="108"/>
      <c r="AT800" s="108"/>
      <c r="AU800" s="108"/>
      <c r="AV800" s="108"/>
      <c r="AW800" s="108"/>
      <c r="AX800" s="2"/>
      <c r="AY800" s="2"/>
      <c r="AZ800" s="2"/>
      <c r="BA800" s="2"/>
      <c r="BB800" s="2"/>
      <c r="BC800" s="2"/>
      <c r="BD800" s="2"/>
      <c r="BE800" s="2"/>
      <c r="BF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108"/>
      <c r="AM801" s="108"/>
      <c r="AN801" s="108"/>
      <c r="AO801" s="108"/>
      <c r="AP801" s="108"/>
      <c r="AQ801" s="108"/>
      <c r="AR801" s="108"/>
      <c r="AS801" s="108"/>
      <c r="AT801" s="108"/>
      <c r="AU801" s="108"/>
      <c r="AV801" s="108"/>
      <c r="AW801" s="108"/>
      <c r="AX801" s="2"/>
      <c r="AY801" s="2"/>
      <c r="AZ801" s="2"/>
      <c r="BA801" s="2"/>
      <c r="BB801" s="2"/>
      <c r="BC801" s="2"/>
      <c r="BD801" s="2"/>
      <c r="BE801" s="2"/>
      <c r="BF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108"/>
      <c r="AM802" s="108"/>
      <c r="AN802" s="108"/>
      <c r="AO802" s="108"/>
      <c r="AP802" s="108"/>
      <c r="AQ802" s="108"/>
      <c r="AR802" s="108"/>
      <c r="AS802" s="108"/>
      <c r="AT802" s="108"/>
      <c r="AU802" s="108"/>
      <c r="AV802" s="108"/>
      <c r="AW802" s="108"/>
      <c r="AX802" s="2"/>
      <c r="AY802" s="2"/>
      <c r="AZ802" s="2"/>
      <c r="BA802" s="2"/>
      <c r="BB802" s="2"/>
      <c r="BC802" s="2"/>
      <c r="BD802" s="2"/>
      <c r="BE802" s="2"/>
      <c r="BF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108"/>
      <c r="AM803" s="108"/>
      <c r="AN803" s="108"/>
      <c r="AO803" s="108"/>
      <c r="AP803" s="108"/>
      <c r="AQ803" s="108"/>
      <c r="AR803" s="108"/>
      <c r="AS803" s="108"/>
      <c r="AT803" s="108"/>
      <c r="AU803" s="108"/>
      <c r="AV803" s="108"/>
      <c r="AW803" s="108"/>
      <c r="AX803" s="2"/>
      <c r="AY803" s="2"/>
      <c r="AZ803" s="2"/>
      <c r="BA803" s="2"/>
      <c r="BB803" s="2"/>
      <c r="BC803" s="2"/>
      <c r="BD803" s="2"/>
      <c r="BE803" s="2"/>
      <c r="BF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108"/>
      <c r="AM804" s="108"/>
      <c r="AN804" s="108"/>
      <c r="AO804" s="108"/>
      <c r="AP804" s="108"/>
      <c r="AQ804" s="108"/>
      <c r="AR804" s="108"/>
      <c r="AS804" s="108"/>
      <c r="AT804" s="108"/>
      <c r="AU804" s="108"/>
      <c r="AV804" s="108"/>
      <c r="AW804" s="108"/>
      <c r="AX804" s="2"/>
      <c r="AY804" s="2"/>
      <c r="AZ804" s="2"/>
      <c r="BA804" s="2"/>
      <c r="BB804" s="2"/>
      <c r="BC804" s="2"/>
      <c r="BD804" s="2"/>
      <c r="BE804" s="2"/>
      <c r="BF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108"/>
      <c r="AM805" s="108"/>
      <c r="AN805" s="108"/>
      <c r="AO805" s="108"/>
      <c r="AP805" s="108"/>
      <c r="AQ805" s="108"/>
      <c r="AR805" s="108"/>
      <c r="AS805" s="108"/>
      <c r="AT805" s="108"/>
      <c r="AU805" s="108"/>
      <c r="AV805" s="108"/>
      <c r="AW805" s="108"/>
      <c r="AX805" s="2"/>
      <c r="AY805" s="2"/>
      <c r="AZ805" s="2"/>
      <c r="BA805" s="2"/>
      <c r="BB805" s="2"/>
      <c r="BC805" s="2"/>
      <c r="BD805" s="2"/>
      <c r="BE805" s="2"/>
      <c r="BF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108"/>
      <c r="AM806" s="108"/>
      <c r="AN806" s="108"/>
      <c r="AO806" s="108"/>
      <c r="AP806" s="108"/>
      <c r="AQ806" s="108"/>
      <c r="AR806" s="108"/>
      <c r="AS806" s="108"/>
      <c r="AT806" s="108"/>
      <c r="AU806" s="108"/>
      <c r="AV806" s="108"/>
      <c r="AW806" s="108"/>
      <c r="AX806" s="2"/>
      <c r="AY806" s="2"/>
      <c r="AZ806" s="2"/>
      <c r="BA806" s="2"/>
      <c r="BB806" s="2"/>
      <c r="BC806" s="2"/>
      <c r="BD806" s="2"/>
      <c r="BE806" s="2"/>
      <c r="BF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108"/>
      <c r="AM807" s="108"/>
      <c r="AN807" s="108"/>
      <c r="AO807" s="108"/>
      <c r="AP807" s="108"/>
      <c r="AQ807" s="108"/>
      <c r="AR807" s="108"/>
      <c r="AS807" s="108"/>
      <c r="AT807" s="108"/>
      <c r="AU807" s="108"/>
      <c r="AV807" s="108"/>
      <c r="AW807" s="108"/>
      <c r="AX807" s="2"/>
      <c r="AY807" s="2"/>
      <c r="AZ807" s="2"/>
      <c r="BA807" s="2"/>
      <c r="BB807" s="2"/>
      <c r="BC807" s="2"/>
      <c r="BD807" s="2"/>
      <c r="BE807" s="2"/>
      <c r="BF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108"/>
      <c r="AM808" s="108"/>
      <c r="AN808" s="108"/>
      <c r="AO808" s="108"/>
      <c r="AP808" s="108"/>
      <c r="AQ808" s="108"/>
      <c r="AR808" s="108"/>
      <c r="AS808" s="108"/>
      <c r="AT808" s="108"/>
      <c r="AU808" s="108"/>
      <c r="AV808" s="108"/>
      <c r="AW808" s="108"/>
      <c r="AX808" s="2"/>
      <c r="AY808" s="2"/>
      <c r="AZ808" s="2"/>
      <c r="BA808" s="2"/>
      <c r="BB808" s="2"/>
      <c r="BC808" s="2"/>
      <c r="BD808" s="2"/>
      <c r="BE808" s="2"/>
      <c r="BF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108"/>
      <c r="AM809" s="108"/>
      <c r="AN809" s="108"/>
      <c r="AO809" s="108"/>
      <c r="AP809" s="108"/>
      <c r="AQ809" s="108"/>
      <c r="AR809" s="108"/>
      <c r="AS809" s="108"/>
      <c r="AT809" s="108"/>
      <c r="AU809" s="108"/>
      <c r="AV809" s="108"/>
      <c r="AW809" s="108"/>
      <c r="AX809" s="2"/>
      <c r="AY809" s="2"/>
      <c r="AZ809" s="2"/>
      <c r="BA809" s="2"/>
      <c r="BB809" s="2"/>
      <c r="BC809" s="2"/>
      <c r="BD809" s="2"/>
      <c r="BE809" s="2"/>
      <c r="BF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108"/>
      <c r="AM810" s="108"/>
      <c r="AN810" s="108"/>
      <c r="AO810" s="108"/>
      <c r="AP810" s="108"/>
      <c r="AQ810" s="108"/>
      <c r="AR810" s="108"/>
      <c r="AS810" s="108"/>
      <c r="AT810" s="108"/>
      <c r="AU810" s="108"/>
      <c r="AV810" s="108"/>
      <c r="AW810" s="108"/>
      <c r="AX810" s="2"/>
      <c r="AY810" s="2"/>
      <c r="AZ810" s="2"/>
      <c r="BA810" s="2"/>
      <c r="BB810" s="2"/>
      <c r="BC810" s="2"/>
      <c r="BD810" s="2"/>
      <c r="BE810" s="2"/>
      <c r="BF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108"/>
      <c r="AM811" s="108"/>
      <c r="AN811" s="108"/>
      <c r="AO811" s="108"/>
      <c r="AP811" s="108"/>
      <c r="AQ811" s="108"/>
      <c r="AR811" s="108"/>
      <c r="AS811" s="108"/>
      <c r="AT811" s="108"/>
      <c r="AU811" s="108"/>
      <c r="AV811" s="108"/>
      <c r="AW811" s="108"/>
      <c r="AX811" s="2"/>
      <c r="AY811" s="2"/>
      <c r="AZ811" s="2"/>
      <c r="BA811" s="2"/>
      <c r="BB811" s="2"/>
      <c r="BC811" s="2"/>
      <c r="BD811" s="2"/>
      <c r="BE811" s="2"/>
      <c r="BF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108"/>
      <c r="AM812" s="108"/>
      <c r="AN812" s="108"/>
      <c r="AO812" s="108"/>
      <c r="AP812" s="108"/>
      <c r="AQ812" s="108"/>
      <c r="AR812" s="108"/>
      <c r="AS812" s="108"/>
      <c r="AT812" s="108"/>
      <c r="AU812" s="108"/>
      <c r="AV812" s="108"/>
      <c r="AW812" s="108"/>
      <c r="AX812" s="2"/>
      <c r="AY812" s="2"/>
      <c r="AZ812" s="2"/>
      <c r="BA812" s="2"/>
      <c r="BB812" s="2"/>
      <c r="BC812" s="2"/>
      <c r="BD812" s="2"/>
      <c r="BE812" s="2"/>
      <c r="BF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108"/>
      <c r="AM813" s="108"/>
      <c r="AN813" s="108"/>
      <c r="AO813" s="108"/>
      <c r="AP813" s="108"/>
      <c r="AQ813" s="108"/>
      <c r="AR813" s="108"/>
      <c r="AS813" s="108"/>
      <c r="AT813" s="108"/>
      <c r="AU813" s="108"/>
      <c r="AV813" s="108"/>
      <c r="AW813" s="108"/>
      <c r="AX813" s="2"/>
      <c r="AY813" s="2"/>
      <c r="AZ813" s="2"/>
      <c r="BA813" s="2"/>
      <c r="BB813" s="2"/>
      <c r="BC813" s="2"/>
      <c r="BD813" s="2"/>
      <c r="BE813" s="2"/>
      <c r="BF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108"/>
      <c r="AM814" s="108"/>
      <c r="AN814" s="108"/>
      <c r="AO814" s="108"/>
      <c r="AP814" s="108"/>
      <c r="AQ814" s="108"/>
      <c r="AR814" s="108"/>
      <c r="AS814" s="108"/>
      <c r="AT814" s="108"/>
      <c r="AU814" s="108"/>
      <c r="AV814" s="108"/>
      <c r="AW814" s="108"/>
      <c r="AX814" s="2"/>
      <c r="AY814" s="2"/>
      <c r="AZ814" s="2"/>
      <c r="BA814" s="2"/>
      <c r="BB814" s="2"/>
      <c r="BC814" s="2"/>
      <c r="BD814" s="2"/>
      <c r="BE814" s="2"/>
      <c r="BF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108"/>
      <c r="AM815" s="108"/>
      <c r="AN815" s="108"/>
      <c r="AO815" s="108"/>
      <c r="AP815" s="108"/>
      <c r="AQ815" s="108"/>
      <c r="AR815" s="108"/>
      <c r="AS815" s="108"/>
      <c r="AT815" s="108"/>
      <c r="AU815" s="108"/>
      <c r="AV815" s="108"/>
      <c r="AW815" s="108"/>
      <c r="AX815" s="2"/>
      <c r="AY815" s="2"/>
      <c r="AZ815" s="2"/>
      <c r="BA815" s="2"/>
      <c r="BB815" s="2"/>
      <c r="BC815" s="2"/>
      <c r="BD815" s="2"/>
      <c r="BE815" s="2"/>
      <c r="BF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108"/>
      <c r="AM816" s="108"/>
      <c r="AN816" s="108"/>
      <c r="AO816" s="108"/>
      <c r="AP816" s="108"/>
      <c r="AQ816" s="108"/>
      <c r="AR816" s="108"/>
      <c r="AS816" s="108"/>
      <c r="AT816" s="108"/>
      <c r="AU816" s="108"/>
      <c r="AV816" s="108"/>
      <c r="AW816" s="108"/>
      <c r="AX816" s="2"/>
      <c r="AY816" s="2"/>
      <c r="AZ816" s="2"/>
      <c r="BA816" s="2"/>
      <c r="BB816" s="2"/>
      <c r="BC816" s="2"/>
      <c r="BD816" s="2"/>
      <c r="BE816" s="2"/>
      <c r="BF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108"/>
      <c r="AM817" s="108"/>
      <c r="AN817" s="108"/>
      <c r="AO817" s="108"/>
      <c r="AP817" s="108"/>
      <c r="AQ817" s="108"/>
      <c r="AR817" s="108"/>
      <c r="AS817" s="108"/>
      <c r="AT817" s="108"/>
      <c r="AU817" s="108"/>
      <c r="AV817" s="108"/>
      <c r="AW817" s="108"/>
      <c r="AX817" s="2"/>
      <c r="AY817" s="2"/>
      <c r="AZ817" s="2"/>
      <c r="BA817" s="2"/>
      <c r="BB817" s="2"/>
      <c r="BC817" s="2"/>
      <c r="BD817" s="2"/>
      <c r="BE817" s="2"/>
      <c r="BF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108"/>
      <c r="AM818" s="108"/>
      <c r="AN818" s="108"/>
      <c r="AO818" s="108"/>
      <c r="AP818" s="108"/>
      <c r="AQ818" s="108"/>
      <c r="AR818" s="108"/>
      <c r="AS818" s="108"/>
      <c r="AT818" s="108"/>
      <c r="AU818" s="108"/>
      <c r="AV818" s="108"/>
      <c r="AW818" s="108"/>
      <c r="AX818" s="2"/>
      <c r="AY818" s="2"/>
      <c r="AZ818" s="2"/>
      <c r="BA818" s="2"/>
      <c r="BB818" s="2"/>
      <c r="BC818" s="2"/>
      <c r="BD818" s="2"/>
      <c r="BE818" s="2"/>
      <c r="BF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108"/>
      <c r="AM819" s="108"/>
      <c r="AN819" s="108"/>
      <c r="AO819" s="108"/>
      <c r="AP819" s="108"/>
      <c r="AQ819" s="108"/>
      <c r="AR819" s="108"/>
      <c r="AS819" s="108"/>
      <c r="AT819" s="108"/>
      <c r="AU819" s="108"/>
      <c r="AV819" s="108"/>
      <c r="AW819" s="108"/>
      <c r="AX819" s="2"/>
      <c r="AY819" s="2"/>
      <c r="AZ819" s="2"/>
      <c r="BA819" s="2"/>
      <c r="BB819" s="2"/>
      <c r="BC819" s="2"/>
      <c r="BD819" s="2"/>
      <c r="BE819" s="2"/>
      <c r="BF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108"/>
      <c r="AM820" s="108"/>
      <c r="AN820" s="108"/>
      <c r="AO820" s="108"/>
      <c r="AP820" s="108"/>
      <c r="AQ820" s="108"/>
      <c r="AR820" s="108"/>
      <c r="AS820" s="108"/>
      <c r="AT820" s="108"/>
      <c r="AU820" s="108"/>
      <c r="AV820" s="108"/>
      <c r="AW820" s="108"/>
      <c r="AX820" s="2"/>
      <c r="AY820" s="2"/>
      <c r="AZ820" s="2"/>
      <c r="BA820" s="2"/>
      <c r="BB820" s="2"/>
      <c r="BC820" s="2"/>
      <c r="BD820" s="2"/>
      <c r="BE820" s="2"/>
      <c r="BF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108"/>
      <c r="AM821" s="108"/>
      <c r="AN821" s="108"/>
      <c r="AO821" s="108"/>
      <c r="AP821" s="108"/>
      <c r="AQ821" s="108"/>
      <c r="AR821" s="108"/>
      <c r="AS821" s="108"/>
      <c r="AT821" s="108"/>
      <c r="AU821" s="108"/>
      <c r="AV821" s="108"/>
      <c r="AW821" s="108"/>
      <c r="AX821" s="2"/>
      <c r="AY821" s="2"/>
      <c r="AZ821" s="2"/>
      <c r="BA821" s="2"/>
      <c r="BB821" s="2"/>
      <c r="BC821" s="2"/>
      <c r="BD821" s="2"/>
      <c r="BE821" s="2"/>
      <c r="BF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108"/>
      <c r="AM822" s="108"/>
      <c r="AN822" s="108"/>
      <c r="AO822" s="108"/>
      <c r="AP822" s="108"/>
      <c r="AQ822" s="108"/>
      <c r="AR822" s="108"/>
      <c r="AS822" s="108"/>
      <c r="AT822" s="108"/>
      <c r="AU822" s="108"/>
      <c r="AV822" s="108"/>
      <c r="AW822" s="108"/>
      <c r="AX822" s="2"/>
      <c r="AY822" s="2"/>
      <c r="AZ822" s="2"/>
      <c r="BA822" s="2"/>
      <c r="BB822" s="2"/>
      <c r="BC822" s="2"/>
      <c r="BD822" s="2"/>
      <c r="BE822" s="2"/>
      <c r="BF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108"/>
      <c r="AM823" s="108"/>
      <c r="AN823" s="108"/>
      <c r="AO823" s="108"/>
      <c r="AP823" s="108"/>
      <c r="AQ823" s="108"/>
      <c r="AR823" s="108"/>
      <c r="AS823" s="108"/>
      <c r="AT823" s="108"/>
      <c r="AU823" s="108"/>
      <c r="AV823" s="108"/>
      <c r="AW823" s="108"/>
      <c r="AX823" s="2"/>
      <c r="AY823" s="2"/>
      <c r="AZ823" s="2"/>
      <c r="BA823" s="2"/>
      <c r="BB823" s="2"/>
      <c r="BC823" s="2"/>
      <c r="BD823" s="2"/>
      <c r="BE823" s="2"/>
      <c r="BF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108"/>
      <c r="AM824" s="108"/>
      <c r="AN824" s="108"/>
      <c r="AO824" s="108"/>
      <c r="AP824" s="108"/>
      <c r="AQ824" s="108"/>
      <c r="AR824" s="108"/>
      <c r="AS824" s="108"/>
      <c r="AT824" s="108"/>
      <c r="AU824" s="108"/>
      <c r="AV824" s="108"/>
      <c r="AW824" s="108"/>
      <c r="AX824" s="2"/>
      <c r="AY824" s="2"/>
      <c r="AZ824" s="2"/>
      <c r="BA824" s="2"/>
      <c r="BB824" s="2"/>
      <c r="BC824" s="2"/>
      <c r="BD824" s="2"/>
      <c r="BE824" s="2"/>
      <c r="BF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108"/>
      <c r="AM825" s="108"/>
      <c r="AN825" s="108"/>
      <c r="AO825" s="108"/>
      <c r="AP825" s="108"/>
      <c r="AQ825" s="108"/>
      <c r="AR825" s="108"/>
      <c r="AS825" s="108"/>
      <c r="AT825" s="108"/>
      <c r="AU825" s="108"/>
      <c r="AV825" s="108"/>
      <c r="AW825" s="108"/>
      <c r="AX825" s="2"/>
      <c r="AY825" s="2"/>
      <c r="AZ825" s="2"/>
      <c r="BA825" s="2"/>
      <c r="BB825" s="2"/>
      <c r="BC825" s="2"/>
      <c r="BD825" s="2"/>
      <c r="BE825" s="2"/>
      <c r="BF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108"/>
      <c r="AM826" s="108"/>
      <c r="AN826" s="108"/>
      <c r="AO826" s="108"/>
      <c r="AP826" s="108"/>
      <c r="AQ826" s="108"/>
      <c r="AR826" s="108"/>
      <c r="AS826" s="108"/>
      <c r="AT826" s="108"/>
      <c r="AU826" s="108"/>
      <c r="AV826" s="108"/>
      <c r="AW826" s="108"/>
      <c r="AX826" s="2"/>
      <c r="AY826" s="2"/>
      <c r="AZ826" s="2"/>
      <c r="BA826" s="2"/>
      <c r="BB826" s="2"/>
      <c r="BC826" s="2"/>
      <c r="BD826" s="2"/>
      <c r="BE826" s="2"/>
      <c r="BF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108"/>
      <c r="AM827" s="108"/>
      <c r="AN827" s="108"/>
      <c r="AO827" s="108"/>
      <c r="AP827" s="108"/>
      <c r="AQ827" s="108"/>
      <c r="AR827" s="108"/>
      <c r="AS827" s="108"/>
      <c r="AT827" s="108"/>
      <c r="AU827" s="108"/>
      <c r="AV827" s="108"/>
      <c r="AW827" s="108"/>
      <c r="AX827" s="2"/>
      <c r="AY827" s="2"/>
      <c r="AZ827" s="2"/>
      <c r="BA827" s="2"/>
      <c r="BB827" s="2"/>
      <c r="BC827" s="2"/>
      <c r="BD827" s="2"/>
      <c r="BE827" s="2"/>
      <c r="BF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108"/>
      <c r="AM828" s="108"/>
      <c r="AN828" s="108"/>
      <c r="AO828" s="108"/>
      <c r="AP828" s="108"/>
      <c r="AQ828" s="108"/>
      <c r="AR828" s="108"/>
      <c r="AS828" s="108"/>
      <c r="AT828" s="108"/>
      <c r="AU828" s="108"/>
      <c r="AV828" s="108"/>
      <c r="AW828" s="108"/>
      <c r="AX828" s="2"/>
      <c r="AY828" s="2"/>
      <c r="AZ828" s="2"/>
      <c r="BA828" s="2"/>
      <c r="BB828" s="2"/>
      <c r="BC828" s="2"/>
      <c r="BD828" s="2"/>
      <c r="BE828" s="2"/>
      <c r="BF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108"/>
      <c r="AM829" s="108"/>
      <c r="AN829" s="108"/>
      <c r="AO829" s="108"/>
      <c r="AP829" s="108"/>
      <c r="AQ829" s="108"/>
      <c r="AR829" s="108"/>
      <c r="AS829" s="108"/>
      <c r="AT829" s="108"/>
      <c r="AU829" s="108"/>
      <c r="AV829" s="108"/>
      <c r="AW829" s="108"/>
      <c r="AX829" s="2"/>
      <c r="AY829" s="2"/>
      <c r="AZ829" s="2"/>
      <c r="BA829" s="2"/>
      <c r="BB829" s="2"/>
      <c r="BC829" s="2"/>
      <c r="BD829" s="2"/>
      <c r="BE829" s="2"/>
      <c r="BF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108"/>
      <c r="AM830" s="108"/>
      <c r="AN830" s="108"/>
      <c r="AO830" s="108"/>
      <c r="AP830" s="108"/>
      <c r="AQ830" s="108"/>
      <c r="AR830" s="108"/>
      <c r="AS830" s="108"/>
      <c r="AT830" s="108"/>
      <c r="AU830" s="108"/>
      <c r="AV830" s="108"/>
      <c r="AW830" s="108"/>
      <c r="AX830" s="2"/>
      <c r="AY830" s="2"/>
      <c r="AZ830" s="2"/>
      <c r="BA830" s="2"/>
      <c r="BB830" s="2"/>
      <c r="BC830" s="2"/>
      <c r="BD830" s="2"/>
      <c r="BE830" s="2"/>
      <c r="BF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108"/>
      <c r="AM831" s="108"/>
      <c r="AN831" s="108"/>
      <c r="AO831" s="108"/>
      <c r="AP831" s="108"/>
      <c r="AQ831" s="108"/>
      <c r="AR831" s="108"/>
      <c r="AS831" s="108"/>
      <c r="AT831" s="108"/>
      <c r="AU831" s="108"/>
      <c r="AV831" s="108"/>
      <c r="AW831" s="108"/>
      <c r="AX831" s="2"/>
      <c r="AY831" s="2"/>
      <c r="AZ831" s="2"/>
      <c r="BA831" s="2"/>
      <c r="BB831" s="2"/>
      <c r="BC831" s="2"/>
      <c r="BD831" s="2"/>
      <c r="BE831" s="2"/>
      <c r="BF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108"/>
      <c r="AM832" s="108"/>
      <c r="AN832" s="108"/>
      <c r="AO832" s="108"/>
      <c r="AP832" s="108"/>
      <c r="AQ832" s="108"/>
      <c r="AR832" s="108"/>
      <c r="AS832" s="108"/>
      <c r="AT832" s="108"/>
      <c r="AU832" s="108"/>
      <c r="AV832" s="108"/>
      <c r="AW832" s="108"/>
      <c r="AX832" s="2"/>
      <c r="AY832" s="2"/>
      <c r="AZ832" s="2"/>
      <c r="BA832" s="2"/>
      <c r="BB832" s="2"/>
      <c r="BC832" s="2"/>
      <c r="BD832" s="2"/>
      <c r="BE832" s="2"/>
      <c r="BF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108"/>
      <c r="AM833" s="108"/>
      <c r="AN833" s="108"/>
      <c r="AO833" s="108"/>
      <c r="AP833" s="108"/>
      <c r="AQ833" s="108"/>
      <c r="AR833" s="108"/>
      <c r="AS833" s="108"/>
      <c r="AT833" s="108"/>
      <c r="AU833" s="108"/>
      <c r="AV833" s="108"/>
      <c r="AW833" s="108"/>
      <c r="AX833" s="2"/>
      <c r="AY833" s="2"/>
      <c r="AZ833" s="2"/>
      <c r="BA833" s="2"/>
      <c r="BB833" s="2"/>
      <c r="BC833" s="2"/>
      <c r="BD833" s="2"/>
      <c r="BE833" s="2"/>
      <c r="BF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108"/>
      <c r="AM834" s="108"/>
      <c r="AN834" s="108"/>
      <c r="AO834" s="108"/>
      <c r="AP834" s="108"/>
      <c r="AQ834" s="108"/>
      <c r="AR834" s="108"/>
      <c r="AS834" s="108"/>
      <c r="AT834" s="108"/>
      <c r="AU834" s="108"/>
      <c r="AV834" s="108"/>
      <c r="AW834" s="108"/>
      <c r="AX834" s="2"/>
      <c r="AY834" s="2"/>
      <c r="AZ834" s="2"/>
      <c r="BA834" s="2"/>
      <c r="BB834" s="2"/>
      <c r="BC834" s="2"/>
      <c r="BD834" s="2"/>
      <c r="BE834" s="2"/>
      <c r="BF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108"/>
      <c r="AM835" s="108"/>
      <c r="AN835" s="108"/>
      <c r="AO835" s="108"/>
      <c r="AP835" s="108"/>
      <c r="AQ835" s="108"/>
      <c r="AR835" s="108"/>
      <c r="AS835" s="108"/>
      <c r="AT835" s="108"/>
      <c r="AU835" s="108"/>
      <c r="AV835" s="108"/>
      <c r="AW835" s="108"/>
      <c r="AX835" s="2"/>
      <c r="AY835" s="2"/>
      <c r="AZ835" s="2"/>
      <c r="BA835" s="2"/>
      <c r="BB835" s="2"/>
      <c r="BC835" s="2"/>
      <c r="BD835" s="2"/>
      <c r="BE835" s="2"/>
      <c r="BF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108"/>
      <c r="AM836" s="108"/>
      <c r="AN836" s="108"/>
      <c r="AO836" s="108"/>
      <c r="AP836" s="108"/>
      <c r="AQ836" s="108"/>
      <c r="AR836" s="108"/>
      <c r="AS836" s="108"/>
      <c r="AT836" s="108"/>
      <c r="AU836" s="108"/>
      <c r="AV836" s="108"/>
      <c r="AW836" s="108"/>
      <c r="AX836" s="2"/>
      <c r="AY836" s="2"/>
      <c r="AZ836" s="2"/>
      <c r="BA836" s="2"/>
      <c r="BB836" s="2"/>
      <c r="BC836" s="2"/>
      <c r="BD836" s="2"/>
      <c r="BE836" s="2"/>
      <c r="BF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108"/>
      <c r="AM837" s="108"/>
      <c r="AN837" s="108"/>
      <c r="AO837" s="108"/>
      <c r="AP837" s="108"/>
      <c r="AQ837" s="108"/>
      <c r="AR837" s="108"/>
      <c r="AS837" s="108"/>
      <c r="AT837" s="108"/>
      <c r="AU837" s="108"/>
      <c r="AV837" s="108"/>
      <c r="AW837" s="108"/>
      <c r="AX837" s="2"/>
      <c r="AY837" s="2"/>
      <c r="AZ837" s="2"/>
      <c r="BA837" s="2"/>
      <c r="BB837" s="2"/>
      <c r="BC837" s="2"/>
      <c r="BD837" s="2"/>
      <c r="BE837" s="2"/>
      <c r="BF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108"/>
      <c r="AM838" s="108"/>
      <c r="AN838" s="108"/>
      <c r="AO838" s="108"/>
      <c r="AP838" s="108"/>
      <c r="AQ838" s="108"/>
      <c r="AR838" s="108"/>
      <c r="AS838" s="108"/>
      <c r="AT838" s="108"/>
      <c r="AU838" s="108"/>
      <c r="AV838" s="108"/>
      <c r="AW838" s="108"/>
      <c r="AX838" s="2"/>
      <c r="AY838" s="2"/>
      <c r="AZ838" s="2"/>
      <c r="BA838" s="2"/>
      <c r="BB838" s="2"/>
      <c r="BC838" s="2"/>
      <c r="BD838" s="2"/>
      <c r="BE838" s="2"/>
      <c r="BF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108"/>
      <c r="AM839" s="108"/>
      <c r="AN839" s="108"/>
      <c r="AO839" s="108"/>
      <c r="AP839" s="108"/>
      <c r="AQ839" s="108"/>
      <c r="AR839" s="108"/>
      <c r="AS839" s="108"/>
      <c r="AT839" s="108"/>
      <c r="AU839" s="108"/>
      <c r="AV839" s="108"/>
      <c r="AW839" s="108"/>
      <c r="AX839" s="2"/>
      <c r="AY839" s="2"/>
      <c r="AZ839" s="2"/>
      <c r="BA839" s="2"/>
      <c r="BB839" s="2"/>
      <c r="BC839" s="2"/>
      <c r="BD839" s="2"/>
      <c r="BE839" s="2"/>
      <c r="BF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108"/>
      <c r="AM840" s="108"/>
      <c r="AN840" s="108"/>
      <c r="AO840" s="108"/>
      <c r="AP840" s="108"/>
      <c r="AQ840" s="108"/>
      <c r="AR840" s="108"/>
      <c r="AS840" s="108"/>
      <c r="AT840" s="108"/>
      <c r="AU840" s="108"/>
      <c r="AV840" s="108"/>
      <c r="AW840" s="108"/>
      <c r="AX840" s="2"/>
      <c r="AY840" s="2"/>
      <c r="AZ840" s="2"/>
      <c r="BA840" s="2"/>
      <c r="BB840" s="2"/>
      <c r="BC840" s="2"/>
      <c r="BD840" s="2"/>
      <c r="BE840" s="2"/>
      <c r="BF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108"/>
      <c r="AM841" s="108"/>
      <c r="AN841" s="108"/>
      <c r="AO841" s="108"/>
      <c r="AP841" s="108"/>
      <c r="AQ841" s="108"/>
      <c r="AR841" s="108"/>
      <c r="AS841" s="108"/>
      <c r="AT841" s="108"/>
      <c r="AU841" s="108"/>
      <c r="AV841" s="108"/>
      <c r="AW841" s="108"/>
      <c r="AX841" s="2"/>
      <c r="AY841" s="2"/>
      <c r="AZ841" s="2"/>
      <c r="BA841" s="2"/>
      <c r="BB841" s="2"/>
      <c r="BC841" s="2"/>
      <c r="BD841" s="2"/>
      <c r="BE841" s="2"/>
      <c r="BF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108"/>
      <c r="AM842" s="108"/>
      <c r="AN842" s="108"/>
      <c r="AO842" s="108"/>
      <c r="AP842" s="108"/>
      <c r="AQ842" s="108"/>
      <c r="AR842" s="108"/>
      <c r="AS842" s="108"/>
      <c r="AT842" s="108"/>
      <c r="AU842" s="108"/>
      <c r="AV842" s="108"/>
      <c r="AW842" s="108"/>
      <c r="AX842" s="2"/>
      <c r="AY842" s="2"/>
      <c r="AZ842" s="2"/>
      <c r="BA842" s="2"/>
      <c r="BB842" s="2"/>
      <c r="BC842" s="2"/>
      <c r="BD842" s="2"/>
      <c r="BE842" s="2"/>
      <c r="BF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108"/>
      <c r="AM843" s="108"/>
      <c r="AN843" s="108"/>
      <c r="AO843" s="108"/>
      <c r="AP843" s="108"/>
      <c r="AQ843" s="108"/>
      <c r="AR843" s="108"/>
      <c r="AS843" s="108"/>
      <c r="AT843" s="108"/>
      <c r="AU843" s="108"/>
      <c r="AV843" s="108"/>
      <c r="AW843" s="108"/>
      <c r="AX843" s="2"/>
      <c r="AY843" s="2"/>
      <c r="AZ843" s="2"/>
      <c r="BA843" s="2"/>
      <c r="BB843" s="2"/>
      <c r="BC843" s="2"/>
      <c r="BD843" s="2"/>
      <c r="BE843" s="2"/>
      <c r="BF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108"/>
      <c r="AM844" s="108"/>
      <c r="AN844" s="108"/>
      <c r="AO844" s="108"/>
      <c r="AP844" s="108"/>
      <c r="AQ844" s="108"/>
      <c r="AR844" s="108"/>
      <c r="AS844" s="108"/>
      <c r="AT844" s="108"/>
      <c r="AU844" s="108"/>
      <c r="AV844" s="108"/>
      <c r="AW844" s="108"/>
      <c r="AX844" s="2"/>
      <c r="AY844" s="2"/>
      <c r="AZ844" s="2"/>
      <c r="BA844" s="2"/>
      <c r="BB844" s="2"/>
      <c r="BC844" s="2"/>
      <c r="BD844" s="2"/>
      <c r="BE844" s="2"/>
      <c r="BF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108"/>
      <c r="AM845" s="108"/>
      <c r="AN845" s="108"/>
      <c r="AO845" s="108"/>
      <c r="AP845" s="108"/>
      <c r="AQ845" s="108"/>
      <c r="AR845" s="108"/>
      <c r="AS845" s="108"/>
      <c r="AT845" s="108"/>
      <c r="AU845" s="108"/>
      <c r="AV845" s="108"/>
      <c r="AW845" s="108"/>
      <c r="AX845" s="2"/>
      <c r="AY845" s="2"/>
      <c r="AZ845" s="2"/>
      <c r="BA845" s="2"/>
      <c r="BB845" s="2"/>
      <c r="BC845" s="2"/>
      <c r="BD845" s="2"/>
      <c r="BE845" s="2"/>
      <c r="BF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108"/>
      <c r="AM846" s="108"/>
      <c r="AN846" s="108"/>
      <c r="AO846" s="108"/>
      <c r="AP846" s="108"/>
      <c r="AQ846" s="108"/>
      <c r="AR846" s="108"/>
      <c r="AS846" s="108"/>
      <c r="AT846" s="108"/>
      <c r="AU846" s="108"/>
      <c r="AV846" s="108"/>
      <c r="AW846" s="108"/>
      <c r="AX846" s="2"/>
      <c r="AY846" s="2"/>
      <c r="AZ846" s="2"/>
      <c r="BA846" s="2"/>
      <c r="BB846" s="2"/>
      <c r="BC846" s="2"/>
      <c r="BD846" s="2"/>
      <c r="BE846" s="2"/>
      <c r="BF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108"/>
      <c r="AM847" s="108"/>
      <c r="AN847" s="108"/>
      <c r="AO847" s="108"/>
      <c r="AP847" s="108"/>
      <c r="AQ847" s="108"/>
      <c r="AR847" s="108"/>
      <c r="AS847" s="108"/>
      <c r="AT847" s="108"/>
      <c r="AU847" s="108"/>
      <c r="AV847" s="108"/>
      <c r="AW847" s="108"/>
      <c r="AX847" s="2"/>
      <c r="AY847" s="2"/>
      <c r="AZ847" s="2"/>
      <c r="BA847" s="2"/>
      <c r="BB847" s="2"/>
      <c r="BC847" s="2"/>
      <c r="BD847" s="2"/>
      <c r="BE847" s="2"/>
      <c r="BF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108"/>
      <c r="AM848" s="108"/>
      <c r="AN848" s="108"/>
      <c r="AO848" s="108"/>
      <c r="AP848" s="108"/>
      <c r="AQ848" s="108"/>
      <c r="AR848" s="108"/>
      <c r="AS848" s="108"/>
      <c r="AT848" s="108"/>
      <c r="AU848" s="108"/>
      <c r="AV848" s="108"/>
      <c r="AW848" s="108"/>
      <c r="AX848" s="2"/>
      <c r="AY848" s="2"/>
      <c r="AZ848" s="2"/>
      <c r="BA848" s="2"/>
      <c r="BB848" s="2"/>
      <c r="BC848" s="2"/>
      <c r="BD848" s="2"/>
      <c r="BE848" s="2"/>
      <c r="BF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108"/>
      <c r="AM849" s="108"/>
      <c r="AN849" s="108"/>
      <c r="AO849" s="108"/>
      <c r="AP849" s="108"/>
      <c r="AQ849" s="108"/>
      <c r="AR849" s="108"/>
      <c r="AS849" s="108"/>
      <c r="AT849" s="108"/>
      <c r="AU849" s="108"/>
      <c r="AV849" s="108"/>
      <c r="AW849" s="108"/>
      <c r="AX849" s="2"/>
      <c r="AY849" s="2"/>
      <c r="AZ849" s="2"/>
      <c r="BA849" s="2"/>
      <c r="BB849" s="2"/>
      <c r="BC849" s="2"/>
      <c r="BD849" s="2"/>
      <c r="BE849" s="2"/>
      <c r="BF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108"/>
      <c r="AM850" s="108"/>
      <c r="AN850" s="108"/>
      <c r="AO850" s="108"/>
      <c r="AP850" s="108"/>
      <c r="AQ850" s="108"/>
      <c r="AR850" s="108"/>
      <c r="AS850" s="108"/>
      <c r="AT850" s="108"/>
      <c r="AU850" s="108"/>
      <c r="AV850" s="108"/>
      <c r="AW850" s="108"/>
      <c r="AX850" s="2"/>
      <c r="AY850" s="2"/>
      <c r="AZ850" s="2"/>
      <c r="BA850" s="2"/>
      <c r="BB850" s="2"/>
      <c r="BC850" s="2"/>
      <c r="BD850" s="2"/>
      <c r="BE850" s="2"/>
      <c r="BF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108"/>
      <c r="AM851" s="108"/>
      <c r="AN851" s="108"/>
      <c r="AO851" s="108"/>
      <c r="AP851" s="108"/>
      <c r="AQ851" s="108"/>
      <c r="AR851" s="108"/>
      <c r="AS851" s="108"/>
      <c r="AT851" s="108"/>
      <c r="AU851" s="108"/>
      <c r="AV851" s="108"/>
      <c r="AW851" s="108"/>
      <c r="AX851" s="2"/>
      <c r="AY851" s="2"/>
      <c r="AZ851" s="2"/>
      <c r="BA851" s="2"/>
      <c r="BB851" s="2"/>
      <c r="BC851" s="2"/>
      <c r="BD851" s="2"/>
      <c r="BE851" s="2"/>
      <c r="BF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108"/>
      <c r="AM852" s="108"/>
      <c r="AN852" s="108"/>
      <c r="AO852" s="108"/>
      <c r="AP852" s="108"/>
      <c r="AQ852" s="108"/>
      <c r="AR852" s="108"/>
      <c r="AS852" s="108"/>
      <c r="AT852" s="108"/>
      <c r="AU852" s="108"/>
      <c r="AV852" s="108"/>
      <c r="AW852" s="108"/>
      <c r="AX852" s="2"/>
      <c r="AY852" s="2"/>
      <c r="AZ852" s="2"/>
      <c r="BA852" s="2"/>
      <c r="BB852" s="2"/>
      <c r="BC852" s="2"/>
      <c r="BD852" s="2"/>
      <c r="BE852" s="2"/>
      <c r="BF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108"/>
      <c r="AM853" s="108"/>
      <c r="AN853" s="108"/>
      <c r="AO853" s="108"/>
      <c r="AP853" s="108"/>
      <c r="AQ853" s="108"/>
      <c r="AR853" s="108"/>
      <c r="AS853" s="108"/>
      <c r="AT853" s="108"/>
      <c r="AU853" s="108"/>
      <c r="AV853" s="108"/>
      <c r="AW853" s="108"/>
      <c r="AX853" s="2"/>
      <c r="AY853" s="2"/>
      <c r="AZ853" s="2"/>
      <c r="BA853" s="2"/>
      <c r="BB853" s="2"/>
      <c r="BC853" s="2"/>
      <c r="BD853" s="2"/>
      <c r="BE853" s="2"/>
      <c r="BF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108"/>
      <c r="AM854" s="108"/>
      <c r="AN854" s="108"/>
      <c r="AO854" s="108"/>
      <c r="AP854" s="108"/>
      <c r="AQ854" s="108"/>
      <c r="AR854" s="108"/>
      <c r="AS854" s="108"/>
      <c r="AT854" s="108"/>
      <c r="AU854" s="108"/>
      <c r="AV854" s="108"/>
      <c r="AW854" s="108"/>
      <c r="AX854" s="2"/>
      <c r="AY854" s="2"/>
      <c r="AZ854" s="2"/>
      <c r="BA854" s="2"/>
      <c r="BB854" s="2"/>
      <c r="BC854" s="2"/>
      <c r="BD854" s="2"/>
      <c r="BE854" s="2"/>
      <c r="BF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108"/>
      <c r="AM855" s="108"/>
      <c r="AN855" s="108"/>
      <c r="AO855" s="108"/>
      <c r="AP855" s="108"/>
      <c r="AQ855" s="108"/>
      <c r="AR855" s="108"/>
      <c r="AS855" s="108"/>
      <c r="AT855" s="108"/>
      <c r="AU855" s="108"/>
      <c r="AV855" s="108"/>
      <c r="AW855" s="108"/>
      <c r="AX855" s="2"/>
      <c r="AY855" s="2"/>
      <c r="AZ855" s="2"/>
      <c r="BA855" s="2"/>
      <c r="BB855" s="2"/>
      <c r="BC855" s="2"/>
      <c r="BD855" s="2"/>
      <c r="BE855" s="2"/>
      <c r="BF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108"/>
      <c r="AM856" s="108"/>
      <c r="AN856" s="108"/>
      <c r="AO856" s="108"/>
      <c r="AP856" s="108"/>
      <c r="AQ856" s="108"/>
      <c r="AR856" s="108"/>
      <c r="AS856" s="108"/>
      <c r="AT856" s="108"/>
      <c r="AU856" s="108"/>
      <c r="AV856" s="108"/>
      <c r="AW856" s="108"/>
      <c r="AX856" s="2"/>
      <c r="AY856" s="2"/>
      <c r="AZ856" s="2"/>
      <c r="BA856" s="2"/>
      <c r="BB856" s="2"/>
      <c r="BC856" s="2"/>
      <c r="BD856" s="2"/>
      <c r="BE856" s="2"/>
      <c r="BF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108"/>
      <c r="AM857" s="108"/>
      <c r="AN857" s="108"/>
      <c r="AO857" s="108"/>
      <c r="AP857" s="108"/>
      <c r="AQ857" s="108"/>
      <c r="AR857" s="108"/>
      <c r="AS857" s="108"/>
      <c r="AT857" s="108"/>
      <c r="AU857" s="108"/>
      <c r="AV857" s="108"/>
      <c r="AW857" s="108"/>
      <c r="AX857" s="2"/>
      <c r="AY857" s="2"/>
      <c r="AZ857" s="2"/>
      <c r="BA857" s="2"/>
      <c r="BB857" s="2"/>
      <c r="BC857" s="2"/>
      <c r="BD857" s="2"/>
      <c r="BE857" s="2"/>
      <c r="BF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108"/>
      <c r="AM858" s="108"/>
      <c r="AN858" s="108"/>
      <c r="AO858" s="108"/>
      <c r="AP858" s="108"/>
      <c r="AQ858" s="108"/>
      <c r="AR858" s="108"/>
      <c r="AS858" s="108"/>
      <c r="AT858" s="108"/>
      <c r="AU858" s="108"/>
      <c r="AV858" s="108"/>
      <c r="AW858" s="108"/>
      <c r="AX858" s="2"/>
      <c r="AY858" s="2"/>
      <c r="AZ858" s="2"/>
      <c r="BA858" s="2"/>
      <c r="BB858" s="2"/>
      <c r="BC858" s="2"/>
      <c r="BD858" s="2"/>
      <c r="BE858" s="2"/>
      <c r="BF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108"/>
      <c r="AM859" s="108"/>
      <c r="AN859" s="108"/>
      <c r="AO859" s="108"/>
      <c r="AP859" s="108"/>
      <c r="AQ859" s="108"/>
      <c r="AR859" s="108"/>
      <c r="AS859" s="108"/>
      <c r="AT859" s="108"/>
      <c r="AU859" s="108"/>
      <c r="AV859" s="108"/>
      <c r="AW859" s="108"/>
      <c r="AX859" s="2"/>
      <c r="AY859" s="2"/>
      <c r="AZ859" s="2"/>
      <c r="BA859" s="2"/>
      <c r="BB859" s="2"/>
      <c r="BC859" s="2"/>
      <c r="BD859" s="2"/>
      <c r="BE859" s="2"/>
      <c r="BF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108"/>
      <c r="AM860" s="108"/>
      <c r="AN860" s="108"/>
      <c r="AO860" s="108"/>
      <c r="AP860" s="108"/>
      <c r="AQ860" s="108"/>
      <c r="AR860" s="108"/>
      <c r="AS860" s="108"/>
      <c r="AT860" s="108"/>
      <c r="AU860" s="108"/>
      <c r="AV860" s="108"/>
      <c r="AW860" s="108"/>
      <c r="AX860" s="2"/>
      <c r="AY860" s="2"/>
      <c r="AZ860" s="2"/>
      <c r="BA860" s="2"/>
      <c r="BB860" s="2"/>
      <c r="BC860" s="2"/>
      <c r="BD860" s="2"/>
      <c r="BE860" s="2"/>
      <c r="BF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108"/>
      <c r="AM861" s="108"/>
      <c r="AN861" s="108"/>
      <c r="AO861" s="108"/>
      <c r="AP861" s="108"/>
      <c r="AQ861" s="108"/>
      <c r="AR861" s="108"/>
      <c r="AS861" s="108"/>
      <c r="AT861" s="108"/>
      <c r="AU861" s="108"/>
      <c r="AV861" s="108"/>
      <c r="AW861" s="108"/>
      <c r="AX861" s="2"/>
      <c r="AY861" s="2"/>
      <c r="AZ861" s="2"/>
      <c r="BA861" s="2"/>
      <c r="BB861" s="2"/>
      <c r="BC861" s="2"/>
      <c r="BD861" s="2"/>
      <c r="BE861" s="2"/>
      <c r="BF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108"/>
      <c r="AM862" s="108"/>
      <c r="AN862" s="108"/>
      <c r="AO862" s="108"/>
      <c r="AP862" s="108"/>
      <c r="AQ862" s="108"/>
      <c r="AR862" s="108"/>
      <c r="AS862" s="108"/>
      <c r="AT862" s="108"/>
      <c r="AU862" s="108"/>
      <c r="AV862" s="108"/>
      <c r="AW862" s="108"/>
      <c r="AX862" s="2"/>
      <c r="AY862" s="2"/>
      <c r="AZ862" s="2"/>
      <c r="BA862" s="2"/>
      <c r="BB862" s="2"/>
      <c r="BC862" s="2"/>
      <c r="BD862" s="2"/>
      <c r="BE862" s="2"/>
      <c r="BF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108"/>
      <c r="AM863" s="108"/>
      <c r="AN863" s="108"/>
      <c r="AO863" s="108"/>
      <c r="AP863" s="108"/>
      <c r="AQ863" s="108"/>
      <c r="AR863" s="108"/>
      <c r="AS863" s="108"/>
      <c r="AT863" s="108"/>
      <c r="AU863" s="108"/>
      <c r="AV863" s="108"/>
      <c r="AW863" s="108"/>
      <c r="AX863" s="2"/>
      <c r="AY863" s="2"/>
      <c r="AZ863" s="2"/>
      <c r="BA863" s="2"/>
      <c r="BB863" s="2"/>
      <c r="BC863" s="2"/>
      <c r="BD863" s="2"/>
      <c r="BE863" s="2"/>
      <c r="BF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108"/>
      <c r="AM864" s="108"/>
      <c r="AN864" s="108"/>
      <c r="AO864" s="108"/>
      <c r="AP864" s="108"/>
      <c r="AQ864" s="108"/>
      <c r="AR864" s="108"/>
      <c r="AS864" s="108"/>
      <c r="AT864" s="108"/>
      <c r="AU864" s="108"/>
      <c r="AV864" s="108"/>
      <c r="AW864" s="108"/>
      <c r="AX864" s="2"/>
      <c r="AY864" s="2"/>
      <c r="AZ864" s="2"/>
      <c r="BA864" s="2"/>
      <c r="BB864" s="2"/>
      <c r="BC864" s="2"/>
      <c r="BD864" s="2"/>
      <c r="BE864" s="2"/>
      <c r="BF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108"/>
      <c r="AM865" s="108"/>
      <c r="AN865" s="108"/>
      <c r="AO865" s="108"/>
      <c r="AP865" s="108"/>
      <c r="AQ865" s="108"/>
      <c r="AR865" s="108"/>
      <c r="AS865" s="108"/>
      <c r="AT865" s="108"/>
      <c r="AU865" s="108"/>
      <c r="AV865" s="108"/>
      <c r="AW865" s="108"/>
      <c r="AX865" s="2"/>
      <c r="AY865" s="2"/>
      <c r="AZ865" s="2"/>
      <c r="BA865" s="2"/>
      <c r="BB865" s="2"/>
      <c r="BC865" s="2"/>
      <c r="BD865" s="2"/>
      <c r="BE865" s="2"/>
      <c r="BF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108"/>
      <c r="AM866" s="108"/>
      <c r="AN866" s="108"/>
      <c r="AO866" s="108"/>
      <c r="AP866" s="108"/>
      <c r="AQ866" s="108"/>
      <c r="AR866" s="108"/>
      <c r="AS866" s="108"/>
      <c r="AT866" s="108"/>
      <c r="AU866" s="108"/>
      <c r="AV866" s="108"/>
      <c r="AW866" s="108"/>
      <c r="AX866" s="2"/>
      <c r="AY866" s="2"/>
      <c r="AZ866" s="2"/>
      <c r="BA866" s="2"/>
      <c r="BB866" s="2"/>
      <c r="BC866" s="2"/>
      <c r="BD866" s="2"/>
      <c r="BE866" s="2"/>
      <c r="BF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108"/>
      <c r="AM867" s="108"/>
      <c r="AN867" s="108"/>
      <c r="AO867" s="108"/>
      <c r="AP867" s="108"/>
      <c r="AQ867" s="108"/>
      <c r="AR867" s="108"/>
      <c r="AS867" s="108"/>
      <c r="AT867" s="108"/>
      <c r="AU867" s="108"/>
      <c r="AV867" s="108"/>
      <c r="AW867" s="108"/>
      <c r="AX867" s="2"/>
      <c r="AY867" s="2"/>
      <c r="AZ867" s="2"/>
      <c r="BA867" s="2"/>
      <c r="BB867" s="2"/>
      <c r="BC867" s="2"/>
      <c r="BD867" s="2"/>
      <c r="BE867" s="2"/>
      <c r="BF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108"/>
      <c r="AM868" s="108"/>
      <c r="AN868" s="108"/>
      <c r="AO868" s="108"/>
      <c r="AP868" s="108"/>
      <c r="AQ868" s="108"/>
      <c r="AR868" s="108"/>
      <c r="AS868" s="108"/>
      <c r="AT868" s="108"/>
      <c r="AU868" s="108"/>
      <c r="AV868" s="108"/>
      <c r="AW868" s="108"/>
      <c r="AX868" s="2"/>
      <c r="AY868" s="2"/>
      <c r="AZ868" s="2"/>
      <c r="BA868" s="2"/>
      <c r="BB868" s="2"/>
      <c r="BC868" s="2"/>
      <c r="BD868" s="2"/>
      <c r="BE868" s="2"/>
      <c r="BF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108"/>
      <c r="AM869" s="108"/>
      <c r="AN869" s="108"/>
      <c r="AO869" s="108"/>
      <c r="AP869" s="108"/>
      <c r="AQ869" s="108"/>
      <c r="AR869" s="108"/>
      <c r="AS869" s="108"/>
      <c r="AT869" s="108"/>
      <c r="AU869" s="108"/>
      <c r="AV869" s="108"/>
      <c r="AW869" s="108"/>
      <c r="AX869" s="2"/>
      <c r="AY869" s="2"/>
      <c r="AZ869" s="2"/>
      <c r="BA869" s="2"/>
      <c r="BB869" s="2"/>
      <c r="BC869" s="2"/>
      <c r="BD869" s="2"/>
      <c r="BE869" s="2"/>
      <c r="BF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108"/>
      <c r="AM870" s="108"/>
      <c r="AN870" s="108"/>
      <c r="AO870" s="108"/>
      <c r="AP870" s="108"/>
      <c r="AQ870" s="108"/>
      <c r="AR870" s="108"/>
      <c r="AS870" s="108"/>
      <c r="AT870" s="108"/>
      <c r="AU870" s="108"/>
      <c r="AV870" s="108"/>
      <c r="AW870" s="108"/>
      <c r="AX870" s="2"/>
      <c r="AY870" s="2"/>
      <c r="AZ870" s="2"/>
      <c r="BA870" s="2"/>
      <c r="BB870" s="2"/>
      <c r="BC870" s="2"/>
      <c r="BD870" s="2"/>
      <c r="BE870" s="2"/>
      <c r="BF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108"/>
      <c r="AM871" s="108"/>
      <c r="AN871" s="108"/>
      <c r="AO871" s="108"/>
      <c r="AP871" s="108"/>
      <c r="AQ871" s="108"/>
      <c r="AR871" s="108"/>
      <c r="AS871" s="108"/>
      <c r="AT871" s="108"/>
      <c r="AU871" s="108"/>
      <c r="AV871" s="108"/>
      <c r="AW871" s="108"/>
      <c r="AX871" s="2"/>
      <c r="AY871" s="2"/>
      <c r="AZ871" s="2"/>
      <c r="BA871" s="2"/>
      <c r="BB871" s="2"/>
      <c r="BC871" s="2"/>
      <c r="BD871" s="2"/>
      <c r="BE871" s="2"/>
      <c r="BF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108"/>
      <c r="AM872" s="108"/>
      <c r="AN872" s="108"/>
      <c r="AO872" s="108"/>
      <c r="AP872" s="108"/>
      <c r="AQ872" s="108"/>
      <c r="AR872" s="108"/>
      <c r="AS872" s="108"/>
      <c r="AT872" s="108"/>
      <c r="AU872" s="108"/>
      <c r="AV872" s="108"/>
      <c r="AW872" s="108"/>
      <c r="AX872" s="2"/>
      <c r="AY872" s="2"/>
      <c r="AZ872" s="2"/>
      <c r="BA872" s="2"/>
      <c r="BB872" s="2"/>
      <c r="BC872" s="2"/>
      <c r="BD872" s="2"/>
      <c r="BE872" s="2"/>
      <c r="BF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108"/>
      <c r="AM873" s="108"/>
      <c r="AN873" s="108"/>
      <c r="AO873" s="108"/>
      <c r="AP873" s="108"/>
      <c r="AQ873" s="108"/>
      <c r="AR873" s="108"/>
      <c r="AS873" s="108"/>
      <c r="AT873" s="108"/>
      <c r="AU873" s="108"/>
      <c r="AV873" s="108"/>
      <c r="AW873" s="108"/>
      <c r="AX873" s="2"/>
      <c r="AY873" s="2"/>
      <c r="AZ873" s="2"/>
      <c r="BA873" s="2"/>
      <c r="BB873" s="2"/>
      <c r="BC873" s="2"/>
      <c r="BD873" s="2"/>
      <c r="BE873" s="2"/>
      <c r="BF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108"/>
      <c r="AM874" s="108"/>
      <c r="AN874" s="108"/>
      <c r="AO874" s="108"/>
      <c r="AP874" s="108"/>
      <c r="AQ874" s="108"/>
      <c r="AR874" s="108"/>
      <c r="AS874" s="108"/>
      <c r="AT874" s="108"/>
      <c r="AU874" s="108"/>
      <c r="AV874" s="108"/>
      <c r="AW874" s="108"/>
      <c r="AX874" s="2"/>
      <c r="AY874" s="2"/>
      <c r="AZ874" s="2"/>
      <c r="BA874" s="2"/>
      <c r="BB874" s="2"/>
      <c r="BC874" s="2"/>
      <c r="BD874" s="2"/>
      <c r="BE874" s="2"/>
      <c r="BF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108"/>
      <c r="AM875" s="108"/>
      <c r="AN875" s="108"/>
      <c r="AO875" s="108"/>
      <c r="AP875" s="108"/>
      <c r="AQ875" s="108"/>
      <c r="AR875" s="108"/>
      <c r="AS875" s="108"/>
      <c r="AT875" s="108"/>
      <c r="AU875" s="108"/>
      <c r="AV875" s="108"/>
      <c r="AW875" s="108"/>
      <c r="AX875" s="2"/>
      <c r="AY875" s="2"/>
      <c r="AZ875" s="2"/>
      <c r="BA875" s="2"/>
      <c r="BB875" s="2"/>
      <c r="BC875" s="2"/>
      <c r="BD875" s="2"/>
      <c r="BE875" s="2"/>
      <c r="BF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108"/>
      <c r="AM876" s="108"/>
      <c r="AN876" s="108"/>
      <c r="AO876" s="108"/>
      <c r="AP876" s="108"/>
      <c r="AQ876" s="108"/>
      <c r="AR876" s="108"/>
      <c r="AS876" s="108"/>
      <c r="AT876" s="108"/>
      <c r="AU876" s="108"/>
      <c r="AV876" s="108"/>
      <c r="AW876" s="108"/>
      <c r="AX876" s="2"/>
      <c r="AY876" s="2"/>
      <c r="AZ876" s="2"/>
      <c r="BA876" s="2"/>
      <c r="BB876" s="2"/>
      <c r="BC876" s="2"/>
      <c r="BD876" s="2"/>
      <c r="BE876" s="2"/>
      <c r="BF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108"/>
      <c r="AM877" s="108"/>
      <c r="AN877" s="108"/>
      <c r="AO877" s="108"/>
      <c r="AP877" s="108"/>
      <c r="AQ877" s="108"/>
      <c r="AR877" s="108"/>
      <c r="AS877" s="108"/>
      <c r="AT877" s="108"/>
      <c r="AU877" s="108"/>
      <c r="AV877" s="108"/>
      <c r="AW877" s="108"/>
      <c r="AX877" s="2"/>
      <c r="AY877" s="2"/>
      <c r="AZ877" s="2"/>
      <c r="BA877" s="2"/>
      <c r="BB877" s="2"/>
      <c r="BC877" s="2"/>
      <c r="BD877" s="2"/>
      <c r="BE877" s="2"/>
      <c r="BF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108"/>
      <c r="AM878" s="108"/>
      <c r="AN878" s="108"/>
      <c r="AO878" s="108"/>
      <c r="AP878" s="108"/>
      <c r="AQ878" s="108"/>
      <c r="AR878" s="108"/>
      <c r="AS878" s="108"/>
      <c r="AT878" s="108"/>
      <c r="AU878" s="108"/>
      <c r="AV878" s="108"/>
      <c r="AW878" s="108"/>
      <c r="AX878" s="2"/>
      <c r="AY878" s="2"/>
      <c r="AZ878" s="2"/>
      <c r="BA878" s="2"/>
      <c r="BB878" s="2"/>
      <c r="BC878" s="2"/>
      <c r="BD878" s="2"/>
      <c r="BE878" s="2"/>
      <c r="BF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108"/>
      <c r="AM879" s="108"/>
      <c r="AN879" s="108"/>
      <c r="AO879" s="108"/>
      <c r="AP879" s="108"/>
      <c r="AQ879" s="108"/>
      <c r="AR879" s="108"/>
      <c r="AS879" s="108"/>
      <c r="AT879" s="108"/>
      <c r="AU879" s="108"/>
      <c r="AV879" s="108"/>
      <c r="AW879" s="108"/>
      <c r="AX879" s="2"/>
      <c r="AY879" s="2"/>
      <c r="AZ879" s="2"/>
      <c r="BA879" s="2"/>
      <c r="BB879" s="2"/>
      <c r="BC879" s="2"/>
      <c r="BD879" s="2"/>
      <c r="BE879" s="2"/>
      <c r="BF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108"/>
      <c r="AM880" s="108"/>
      <c r="AN880" s="108"/>
      <c r="AO880" s="108"/>
      <c r="AP880" s="108"/>
      <c r="AQ880" s="108"/>
      <c r="AR880" s="108"/>
      <c r="AS880" s="108"/>
      <c r="AT880" s="108"/>
      <c r="AU880" s="108"/>
      <c r="AV880" s="108"/>
      <c r="AW880" s="108"/>
      <c r="AX880" s="2"/>
      <c r="AY880" s="2"/>
      <c r="AZ880" s="2"/>
      <c r="BA880" s="2"/>
      <c r="BB880" s="2"/>
      <c r="BC880" s="2"/>
      <c r="BD880" s="2"/>
      <c r="BE880" s="2"/>
      <c r="BF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108"/>
      <c r="AM881" s="108"/>
      <c r="AN881" s="108"/>
      <c r="AO881" s="108"/>
      <c r="AP881" s="108"/>
      <c r="AQ881" s="108"/>
      <c r="AR881" s="108"/>
      <c r="AS881" s="108"/>
      <c r="AT881" s="108"/>
      <c r="AU881" s="108"/>
      <c r="AV881" s="108"/>
      <c r="AW881" s="108"/>
      <c r="AX881" s="2"/>
      <c r="AY881" s="2"/>
      <c r="AZ881" s="2"/>
      <c r="BA881" s="2"/>
      <c r="BB881" s="2"/>
      <c r="BC881" s="2"/>
      <c r="BD881" s="2"/>
      <c r="BE881" s="2"/>
      <c r="BF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108"/>
      <c r="AM882" s="108"/>
      <c r="AN882" s="108"/>
      <c r="AO882" s="108"/>
      <c r="AP882" s="108"/>
      <c r="AQ882" s="108"/>
      <c r="AR882" s="108"/>
      <c r="AS882" s="108"/>
      <c r="AT882" s="108"/>
      <c r="AU882" s="108"/>
      <c r="AV882" s="108"/>
      <c r="AW882" s="108"/>
      <c r="AX882" s="2"/>
      <c r="AY882" s="2"/>
      <c r="AZ882" s="2"/>
      <c r="BA882" s="2"/>
      <c r="BB882" s="2"/>
      <c r="BC882" s="2"/>
      <c r="BD882" s="2"/>
      <c r="BE882" s="2"/>
      <c r="BF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108"/>
      <c r="AM883" s="108"/>
      <c r="AN883" s="108"/>
      <c r="AO883" s="108"/>
      <c r="AP883" s="108"/>
      <c r="AQ883" s="108"/>
      <c r="AR883" s="108"/>
      <c r="AS883" s="108"/>
      <c r="AT883" s="108"/>
      <c r="AU883" s="108"/>
      <c r="AV883" s="108"/>
      <c r="AW883" s="108"/>
      <c r="AX883" s="2"/>
      <c r="AY883" s="2"/>
      <c r="AZ883" s="2"/>
      <c r="BA883" s="2"/>
      <c r="BB883" s="2"/>
      <c r="BC883" s="2"/>
      <c r="BD883" s="2"/>
      <c r="BE883" s="2"/>
      <c r="BF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108"/>
      <c r="AM884" s="108"/>
      <c r="AN884" s="108"/>
      <c r="AO884" s="108"/>
      <c r="AP884" s="108"/>
      <c r="AQ884" s="108"/>
      <c r="AR884" s="108"/>
      <c r="AS884" s="108"/>
      <c r="AT884" s="108"/>
      <c r="AU884" s="108"/>
      <c r="AV884" s="108"/>
      <c r="AW884" s="108"/>
      <c r="AX884" s="2"/>
      <c r="AY884" s="2"/>
      <c r="AZ884" s="2"/>
      <c r="BA884" s="2"/>
      <c r="BB884" s="2"/>
      <c r="BC884" s="2"/>
      <c r="BD884" s="2"/>
      <c r="BE884" s="2"/>
      <c r="BF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108"/>
      <c r="AM885" s="108"/>
      <c r="AN885" s="108"/>
      <c r="AO885" s="108"/>
      <c r="AP885" s="108"/>
      <c r="AQ885" s="108"/>
      <c r="AR885" s="108"/>
      <c r="AS885" s="108"/>
      <c r="AT885" s="108"/>
      <c r="AU885" s="108"/>
      <c r="AV885" s="108"/>
      <c r="AW885" s="108"/>
      <c r="AX885" s="2"/>
      <c r="AY885" s="2"/>
      <c r="AZ885" s="2"/>
      <c r="BA885" s="2"/>
      <c r="BB885" s="2"/>
      <c r="BC885" s="2"/>
      <c r="BD885" s="2"/>
      <c r="BE885" s="2"/>
      <c r="BF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108"/>
      <c r="AM886" s="108"/>
      <c r="AN886" s="108"/>
      <c r="AO886" s="108"/>
      <c r="AP886" s="108"/>
      <c r="AQ886" s="108"/>
      <c r="AR886" s="108"/>
      <c r="AS886" s="108"/>
      <c r="AT886" s="108"/>
      <c r="AU886" s="108"/>
      <c r="AV886" s="108"/>
      <c r="AW886" s="108"/>
      <c r="AX886" s="2"/>
      <c r="AY886" s="2"/>
      <c r="AZ886" s="2"/>
      <c r="BA886" s="2"/>
      <c r="BB886" s="2"/>
      <c r="BC886" s="2"/>
      <c r="BD886" s="2"/>
      <c r="BE886" s="2"/>
      <c r="BF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108"/>
      <c r="AM887" s="108"/>
      <c r="AN887" s="108"/>
      <c r="AO887" s="108"/>
      <c r="AP887" s="108"/>
      <c r="AQ887" s="108"/>
      <c r="AR887" s="108"/>
      <c r="AS887" s="108"/>
      <c r="AT887" s="108"/>
      <c r="AU887" s="108"/>
      <c r="AV887" s="108"/>
      <c r="AW887" s="108"/>
      <c r="AX887" s="2"/>
      <c r="AY887" s="2"/>
      <c r="AZ887" s="2"/>
      <c r="BA887" s="2"/>
      <c r="BB887" s="2"/>
      <c r="BC887" s="2"/>
      <c r="BD887" s="2"/>
      <c r="BE887" s="2"/>
      <c r="BF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108"/>
      <c r="AM888" s="108"/>
      <c r="AN888" s="108"/>
      <c r="AO888" s="108"/>
      <c r="AP888" s="108"/>
      <c r="AQ888" s="108"/>
      <c r="AR888" s="108"/>
      <c r="AS888" s="108"/>
      <c r="AT888" s="108"/>
      <c r="AU888" s="108"/>
      <c r="AV888" s="108"/>
      <c r="AW888" s="108"/>
      <c r="AX888" s="2"/>
      <c r="AY888" s="2"/>
      <c r="AZ888" s="2"/>
      <c r="BA888" s="2"/>
      <c r="BB888" s="2"/>
      <c r="BC888" s="2"/>
      <c r="BD888" s="2"/>
      <c r="BE888" s="2"/>
      <c r="BF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108"/>
      <c r="AM889" s="108"/>
      <c r="AN889" s="108"/>
      <c r="AO889" s="108"/>
      <c r="AP889" s="108"/>
      <c r="AQ889" s="108"/>
      <c r="AR889" s="108"/>
      <c r="AS889" s="108"/>
      <c r="AT889" s="108"/>
      <c r="AU889" s="108"/>
      <c r="AV889" s="108"/>
      <c r="AW889" s="108"/>
      <c r="AX889" s="2"/>
      <c r="AY889" s="2"/>
      <c r="AZ889" s="2"/>
      <c r="BA889" s="2"/>
      <c r="BB889" s="2"/>
      <c r="BC889" s="2"/>
      <c r="BD889" s="2"/>
      <c r="BE889" s="2"/>
      <c r="BF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108"/>
      <c r="AM890" s="108"/>
      <c r="AN890" s="108"/>
      <c r="AO890" s="108"/>
      <c r="AP890" s="108"/>
      <c r="AQ890" s="108"/>
      <c r="AR890" s="108"/>
      <c r="AS890" s="108"/>
      <c r="AT890" s="108"/>
      <c r="AU890" s="108"/>
      <c r="AV890" s="108"/>
      <c r="AW890" s="108"/>
      <c r="AX890" s="2"/>
      <c r="AY890" s="2"/>
      <c r="AZ890" s="2"/>
      <c r="BA890" s="2"/>
      <c r="BB890" s="2"/>
      <c r="BC890" s="2"/>
      <c r="BD890" s="2"/>
      <c r="BE890" s="2"/>
      <c r="BF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108"/>
      <c r="AM891" s="108"/>
      <c r="AN891" s="108"/>
      <c r="AO891" s="108"/>
      <c r="AP891" s="108"/>
      <c r="AQ891" s="108"/>
      <c r="AR891" s="108"/>
      <c r="AS891" s="108"/>
      <c r="AT891" s="108"/>
      <c r="AU891" s="108"/>
      <c r="AV891" s="108"/>
      <c r="AW891" s="108"/>
      <c r="AX891" s="2"/>
      <c r="AY891" s="2"/>
      <c r="AZ891" s="2"/>
      <c r="BA891" s="2"/>
      <c r="BB891" s="2"/>
      <c r="BC891" s="2"/>
      <c r="BD891" s="2"/>
      <c r="BE891" s="2"/>
      <c r="BF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108"/>
      <c r="AM892" s="108"/>
      <c r="AN892" s="108"/>
      <c r="AO892" s="108"/>
      <c r="AP892" s="108"/>
      <c r="AQ892" s="108"/>
      <c r="AR892" s="108"/>
      <c r="AS892" s="108"/>
      <c r="AT892" s="108"/>
      <c r="AU892" s="108"/>
      <c r="AV892" s="108"/>
      <c r="AW892" s="108"/>
      <c r="AX892" s="2"/>
      <c r="AY892" s="2"/>
      <c r="AZ892" s="2"/>
      <c r="BA892" s="2"/>
      <c r="BB892" s="2"/>
      <c r="BC892" s="2"/>
      <c r="BD892" s="2"/>
      <c r="BE892" s="2"/>
      <c r="BF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108"/>
      <c r="AM893" s="108"/>
      <c r="AN893" s="108"/>
      <c r="AO893" s="108"/>
      <c r="AP893" s="108"/>
      <c r="AQ893" s="108"/>
      <c r="AR893" s="108"/>
      <c r="AS893" s="108"/>
      <c r="AT893" s="108"/>
      <c r="AU893" s="108"/>
      <c r="AV893" s="108"/>
      <c r="AW893" s="108"/>
      <c r="AX893" s="2"/>
      <c r="AY893" s="2"/>
      <c r="AZ893" s="2"/>
      <c r="BA893" s="2"/>
      <c r="BB893" s="2"/>
      <c r="BC893" s="2"/>
      <c r="BD893" s="2"/>
      <c r="BE893" s="2"/>
      <c r="BF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108"/>
      <c r="AM894" s="108"/>
      <c r="AN894" s="108"/>
      <c r="AO894" s="108"/>
      <c r="AP894" s="108"/>
      <c r="AQ894" s="108"/>
      <c r="AR894" s="108"/>
      <c r="AS894" s="108"/>
      <c r="AT894" s="108"/>
      <c r="AU894" s="108"/>
      <c r="AV894" s="108"/>
      <c r="AW894" s="108"/>
      <c r="AX894" s="2"/>
      <c r="AY894" s="2"/>
      <c r="AZ894" s="2"/>
      <c r="BA894" s="2"/>
      <c r="BB894" s="2"/>
      <c r="BC894" s="2"/>
      <c r="BD894" s="2"/>
      <c r="BE894" s="2"/>
      <c r="BF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108"/>
      <c r="AM895" s="108"/>
      <c r="AN895" s="108"/>
      <c r="AO895" s="108"/>
      <c r="AP895" s="108"/>
      <c r="AQ895" s="108"/>
      <c r="AR895" s="108"/>
      <c r="AS895" s="108"/>
      <c r="AT895" s="108"/>
      <c r="AU895" s="108"/>
      <c r="AV895" s="108"/>
      <c r="AW895" s="108"/>
      <c r="AX895" s="2"/>
      <c r="AY895" s="2"/>
      <c r="AZ895" s="2"/>
      <c r="BA895" s="2"/>
      <c r="BB895" s="2"/>
      <c r="BC895" s="2"/>
      <c r="BD895" s="2"/>
      <c r="BE895" s="2"/>
      <c r="BF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108"/>
      <c r="AM896" s="108"/>
      <c r="AN896" s="108"/>
      <c r="AO896" s="108"/>
      <c r="AP896" s="108"/>
      <c r="AQ896" s="108"/>
      <c r="AR896" s="108"/>
      <c r="AS896" s="108"/>
      <c r="AT896" s="108"/>
      <c r="AU896" s="108"/>
      <c r="AV896" s="108"/>
      <c r="AW896" s="108"/>
      <c r="AX896" s="2"/>
      <c r="AY896" s="2"/>
      <c r="AZ896" s="2"/>
      <c r="BA896" s="2"/>
      <c r="BB896" s="2"/>
      <c r="BC896" s="2"/>
      <c r="BD896" s="2"/>
      <c r="BE896" s="2"/>
      <c r="BF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108"/>
      <c r="AM897" s="108"/>
      <c r="AN897" s="108"/>
      <c r="AO897" s="108"/>
      <c r="AP897" s="108"/>
      <c r="AQ897" s="108"/>
      <c r="AR897" s="108"/>
      <c r="AS897" s="108"/>
      <c r="AT897" s="108"/>
      <c r="AU897" s="108"/>
      <c r="AV897" s="108"/>
      <c r="AW897" s="108"/>
      <c r="AX897" s="2"/>
      <c r="AY897" s="2"/>
      <c r="AZ897" s="2"/>
      <c r="BA897" s="2"/>
      <c r="BB897" s="2"/>
      <c r="BC897" s="2"/>
      <c r="BD897" s="2"/>
      <c r="BE897" s="2"/>
      <c r="BF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108"/>
      <c r="AM898" s="108"/>
      <c r="AN898" s="108"/>
      <c r="AO898" s="108"/>
      <c r="AP898" s="108"/>
      <c r="AQ898" s="108"/>
      <c r="AR898" s="108"/>
      <c r="AS898" s="108"/>
      <c r="AT898" s="108"/>
      <c r="AU898" s="108"/>
      <c r="AV898" s="108"/>
      <c r="AW898" s="108"/>
      <c r="AX898" s="2"/>
      <c r="AY898" s="2"/>
      <c r="AZ898" s="2"/>
      <c r="BA898" s="2"/>
      <c r="BB898" s="2"/>
      <c r="BC898" s="2"/>
      <c r="BD898" s="2"/>
      <c r="BE898" s="2"/>
      <c r="BF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108"/>
      <c r="AM899" s="108"/>
      <c r="AN899" s="108"/>
      <c r="AO899" s="108"/>
      <c r="AP899" s="108"/>
      <c r="AQ899" s="108"/>
      <c r="AR899" s="108"/>
      <c r="AS899" s="108"/>
      <c r="AT899" s="108"/>
      <c r="AU899" s="108"/>
      <c r="AV899" s="108"/>
      <c r="AW899" s="108"/>
      <c r="AX899" s="2"/>
      <c r="AY899" s="2"/>
      <c r="AZ899" s="2"/>
      <c r="BA899" s="2"/>
      <c r="BB899" s="2"/>
      <c r="BC899" s="2"/>
      <c r="BD899" s="2"/>
      <c r="BE899" s="2"/>
      <c r="BF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108"/>
      <c r="AM900" s="108"/>
      <c r="AN900" s="108"/>
      <c r="AO900" s="108"/>
      <c r="AP900" s="108"/>
      <c r="AQ900" s="108"/>
      <c r="AR900" s="108"/>
      <c r="AS900" s="108"/>
      <c r="AT900" s="108"/>
      <c r="AU900" s="108"/>
      <c r="AV900" s="108"/>
      <c r="AW900" s="108"/>
      <c r="AX900" s="2"/>
      <c r="AY900" s="2"/>
      <c r="AZ900" s="2"/>
      <c r="BA900" s="2"/>
      <c r="BB900" s="2"/>
      <c r="BC900" s="2"/>
      <c r="BD900" s="2"/>
      <c r="BE900" s="2"/>
      <c r="BF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108"/>
      <c r="AM901" s="108"/>
      <c r="AN901" s="108"/>
      <c r="AO901" s="108"/>
      <c r="AP901" s="108"/>
      <c r="AQ901" s="108"/>
      <c r="AR901" s="108"/>
      <c r="AS901" s="108"/>
      <c r="AT901" s="108"/>
      <c r="AU901" s="108"/>
      <c r="AV901" s="108"/>
      <c r="AW901" s="108"/>
      <c r="AX901" s="2"/>
      <c r="AY901" s="2"/>
      <c r="AZ901" s="2"/>
      <c r="BA901" s="2"/>
      <c r="BB901" s="2"/>
      <c r="BC901" s="2"/>
      <c r="BD901" s="2"/>
      <c r="BE901" s="2"/>
      <c r="BF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108"/>
      <c r="AM902" s="108"/>
      <c r="AN902" s="108"/>
      <c r="AO902" s="108"/>
      <c r="AP902" s="108"/>
      <c r="AQ902" s="108"/>
      <c r="AR902" s="108"/>
      <c r="AS902" s="108"/>
      <c r="AT902" s="108"/>
      <c r="AU902" s="108"/>
      <c r="AV902" s="108"/>
      <c r="AW902" s="108"/>
      <c r="AX902" s="2"/>
      <c r="AY902" s="2"/>
      <c r="AZ902" s="2"/>
      <c r="BA902" s="2"/>
      <c r="BB902" s="2"/>
      <c r="BC902" s="2"/>
      <c r="BD902" s="2"/>
      <c r="BE902" s="2"/>
      <c r="BF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108"/>
      <c r="AM903" s="108"/>
      <c r="AN903" s="108"/>
      <c r="AO903" s="108"/>
      <c r="AP903" s="108"/>
      <c r="AQ903" s="108"/>
      <c r="AR903" s="108"/>
      <c r="AS903" s="108"/>
      <c r="AT903" s="108"/>
      <c r="AU903" s="108"/>
      <c r="AV903" s="108"/>
      <c r="AW903" s="108"/>
      <c r="AX903" s="2"/>
      <c r="AY903" s="2"/>
      <c r="AZ903" s="2"/>
      <c r="BA903" s="2"/>
      <c r="BB903" s="2"/>
      <c r="BC903" s="2"/>
      <c r="BD903" s="2"/>
      <c r="BE903" s="2"/>
      <c r="BF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108"/>
      <c r="AM904" s="108"/>
      <c r="AN904" s="108"/>
      <c r="AO904" s="108"/>
      <c r="AP904" s="108"/>
      <c r="AQ904" s="108"/>
      <c r="AR904" s="108"/>
      <c r="AS904" s="108"/>
      <c r="AT904" s="108"/>
      <c r="AU904" s="108"/>
      <c r="AV904" s="108"/>
      <c r="AW904" s="108"/>
      <c r="AX904" s="2"/>
      <c r="AY904" s="2"/>
      <c r="AZ904" s="2"/>
      <c r="BA904" s="2"/>
      <c r="BB904" s="2"/>
      <c r="BC904" s="2"/>
      <c r="BD904" s="2"/>
      <c r="BE904" s="2"/>
      <c r="BF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108"/>
      <c r="AM905" s="108"/>
      <c r="AN905" s="108"/>
      <c r="AO905" s="108"/>
      <c r="AP905" s="108"/>
      <c r="AQ905" s="108"/>
      <c r="AR905" s="108"/>
      <c r="AS905" s="108"/>
      <c r="AT905" s="108"/>
      <c r="AU905" s="108"/>
      <c r="AV905" s="108"/>
      <c r="AW905" s="108"/>
      <c r="AX905" s="2"/>
      <c r="AY905" s="2"/>
      <c r="AZ905" s="2"/>
      <c r="BA905" s="2"/>
      <c r="BB905" s="2"/>
      <c r="BC905" s="2"/>
      <c r="BD905" s="2"/>
      <c r="BE905" s="2"/>
      <c r="BF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108"/>
      <c r="AM906" s="108"/>
      <c r="AN906" s="108"/>
      <c r="AO906" s="108"/>
      <c r="AP906" s="108"/>
      <c r="AQ906" s="108"/>
      <c r="AR906" s="108"/>
      <c r="AS906" s="108"/>
      <c r="AT906" s="108"/>
      <c r="AU906" s="108"/>
      <c r="AV906" s="108"/>
      <c r="AW906" s="108"/>
      <c r="AX906" s="2"/>
      <c r="AY906" s="2"/>
      <c r="AZ906" s="2"/>
      <c r="BA906" s="2"/>
      <c r="BB906" s="2"/>
      <c r="BC906" s="2"/>
      <c r="BD906" s="2"/>
      <c r="BE906" s="2"/>
      <c r="BF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108"/>
      <c r="AM907" s="108"/>
      <c r="AN907" s="108"/>
      <c r="AO907" s="108"/>
      <c r="AP907" s="108"/>
      <c r="AQ907" s="108"/>
      <c r="AR907" s="108"/>
      <c r="AS907" s="108"/>
      <c r="AT907" s="108"/>
      <c r="AU907" s="108"/>
      <c r="AV907" s="108"/>
      <c r="AW907" s="108"/>
      <c r="AX907" s="2"/>
      <c r="AY907" s="2"/>
      <c r="AZ907" s="2"/>
      <c r="BA907" s="2"/>
      <c r="BB907" s="2"/>
      <c r="BC907" s="2"/>
      <c r="BD907" s="2"/>
      <c r="BE907" s="2"/>
      <c r="BF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108"/>
      <c r="AM908" s="108"/>
      <c r="AN908" s="108"/>
      <c r="AO908" s="108"/>
      <c r="AP908" s="108"/>
      <c r="AQ908" s="108"/>
      <c r="AR908" s="108"/>
      <c r="AS908" s="108"/>
      <c r="AT908" s="108"/>
      <c r="AU908" s="108"/>
      <c r="AV908" s="108"/>
      <c r="AW908" s="108"/>
      <c r="AX908" s="2"/>
      <c r="AY908" s="2"/>
      <c r="AZ908" s="2"/>
      <c r="BA908" s="2"/>
      <c r="BB908" s="2"/>
      <c r="BC908" s="2"/>
      <c r="BD908" s="2"/>
      <c r="BE908" s="2"/>
      <c r="BF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108"/>
      <c r="AM909" s="108"/>
      <c r="AN909" s="108"/>
      <c r="AO909" s="108"/>
      <c r="AP909" s="108"/>
      <c r="AQ909" s="108"/>
      <c r="AR909" s="108"/>
      <c r="AS909" s="108"/>
      <c r="AT909" s="108"/>
      <c r="AU909" s="108"/>
      <c r="AV909" s="108"/>
      <c r="AW909" s="108"/>
      <c r="AX909" s="2"/>
      <c r="AY909" s="2"/>
      <c r="AZ909" s="2"/>
      <c r="BA909" s="2"/>
      <c r="BB909" s="2"/>
      <c r="BC909" s="2"/>
      <c r="BD909" s="2"/>
      <c r="BE909" s="2"/>
      <c r="BF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108"/>
      <c r="AM910" s="108"/>
      <c r="AN910" s="108"/>
      <c r="AO910" s="108"/>
      <c r="AP910" s="108"/>
      <c r="AQ910" s="108"/>
      <c r="AR910" s="108"/>
      <c r="AS910" s="108"/>
      <c r="AT910" s="108"/>
      <c r="AU910" s="108"/>
      <c r="AV910" s="108"/>
      <c r="AW910" s="108"/>
      <c r="AX910" s="2"/>
      <c r="AY910" s="2"/>
      <c r="AZ910" s="2"/>
      <c r="BA910" s="2"/>
      <c r="BB910" s="2"/>
      <c r="BC910" s="2"/>
      <c r="BD910" s="2"/>
      <c r="BE910" s="2"/>
      <c r="BF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108"/>
      <c r="AM911" s="108"/>
      <c r="AN911" s="108"/>
      <c r="AO911" s="108"/>
      <c r="AP911" s="108"/>
      <c r="AQ911" s="108"/>
      <c r="AR911" s="108"/>
      <c r="AS911" s="108"/>
      <c r="AT911" s="108"/>
      <c r="AU911" s="108"/>
      <c r="AV911" s="108"/>
      <c r="AW911" s="108"/>
      <c r="AX911" s="2"/>
      <c r="AY911" s="2"/>
      <c r="AZ911" s="2"/>
      <c r="BA911" s="2"/>
      <c r="BB911" s="2"/>
      <c r="BC911" s="2"/>
      <c r="BD911" s="2"/>
      <c r="BE911" s="2"/>
      <c r="BF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108"/>
      <c r="AM912" s="108"/>
      <c r="AN912" s="108"/>
      <c r="AO912" s="108"/>
      <c r="AP912" s="108"/>
      <c r="AQ912" s="108"/>
      <c r="AR912" s="108"/>
      <c r="AS912" s="108"/>
      <c r="AT912" s="108"/>
      <c r="AU912" s="108"/>
      <c r="AV912" s="108"/>
      <c r="AW912" s="108"/>
      <c r="AX912" s="2"/>
      <c r="AY912" s="2"/>
      <c r="AZ912" s="2"/>
      <c r="BA912" s="2"/>
      <c r="BB912" s="2"/>
      <c r="BC912" s="2"/>
      <c r="BD912" s="2"/>
      <c r="BE912" s="2"/>
      <c r="BF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108"/>
      <c r="AM913" s="108"/>
      <c r="AN913" s="108"/>
      <c r="AO913" s="108"/>
      <c r="AP913" s="108"/>
      <c r="AQ913" s="108"/>
      <c r="AR913" s="108"/>
      <c r="AS913" s="108"/>
      <c r="AT913" s="108"/>
      <c r="AU913" s="108"/>
      <c r="AV913" s="108"/>
      <c r="AW913" s="108"/>
      <c r="AX913" s="2"/>
      <c r="AY913" s="2"/>
      <c r="AZ913" s="2"/>
      <c r="BA913" s="2"/>
      <c r="BB913" s="2"/>
      <c r="BC913" s="2"/>
      <c r="BD913" s="2"/>
      <c r="BE913" s="2"/>
      <c r="BF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108"/>
      <c r="AM914" s="108"/>
      <c r="AN914" s="108"/>
      <c r="AO914" s="108"/>
      <c r="AP914" s="108"/>
      <c r="AQ914" s="108"/>
      <c r="AR914" s="108"/>
      <c r="AS914" s="108"/>
      <c r="AT914" s="108"/>
      <c r="AU914" s="108"/>
      <c r="AV914" s="108"/>
      <c r="AW914" s="108"/>
      <c r="AX914" s="2"/>
      <c r="AY914" s="2"/>
      <c r="AZ914" s="2"/>
      <c r="BA914" s="2"/>
      <c r="BB914" s="2"/>
      <c r="BC914" s="2"/>
      <c r="BD914" s="2"/>
      <c r="BE914" s="2"/>
      <c r="BF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108"/>
      <c r="AM915" s="108"/>
      <c r="AN915" s="108"/>
      <c r="AO915" s="108"/>
      <c r="AP915" s="108"/>
      <c r="AQ915" s="108"/>
      <c r="AR915" s="108"/>
      <c r="AS915" s="108"/>
      <c r="AT915" s="108"/>
      <c r="AU915" s="108"/>
      <c r="AV915" s="108"/>
      <c r="AW915" s="108"/>
      <c r="AX915" s="2"/>
      <c r="AY915" s="2"/>
      <c r="AZ915" s="2"/>
      <c r="BA915" s="2"/>
      <c r="BB915" s="2"/>
      <c r="BC915" s="2"/>
      <c r="BD915" s="2"/>
      <c r="BE915" s="2"/>
      <c r="BF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108"/>
      <c r="AM916" s="108"/>
      <c r="AN916" s="108"/>
      <c r="AO916" s="108"/>
      <c r="AP916" s="108"/>
      <c r="AQ916" s="108"/>
      <c r="AR916" s="108"/>
      <c r="AS916" s="108"/>
      <c r="AT916" s="108"/>
      <c r="AU916" s="108"/>
      <c r="AV916" s="108"/>
      <c r="AW916" s="108"/>
      <c r="AX916" s="2"/>
      <c r="AY916" s="2"/>
      <c r="AZ916" s="2"/>
      <c r="BA916" s="2"/>
      <c r="BB916" s="2"/>
      <c r="BC916" s="2"/>
      <c r="BD916" s="2"/>
      <c r="BE916" s="2"/>
      <c r="BF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108"/>
      <c r="AM917" s="108"/>
      <c r="AN917" s="108"/>
      <c r="AO917" s="108"/>
      <c r="AP917" s="108"/>
      <c r="AQ917" s="108"/>
      <c r="AR917" s="108"/>
      <c r="AS917" s="108"/>
      <c r="AT917" s="108"/>
      <c r="AU917" s="108"/>
      <c r="AV917" s="108"/>
      <c r="AW917" s="108"/>
      <c r="AX917" s="2"/>
      <c r="AY917" s="2"/>
      <c r="AZ917" s="2"/>
      <c r="BA917" s="2"/>
      <c r="BB917" s="2"/>
      <c r="BC917" s="2"/>
      <c r="BD917" s="2"/>
      <c r="BE917" s="2"/>
      <c r="BF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108"/>
      <c r="AM918" s="108"/>
      <c r="AN918" s="108"/>
      <c r="AO918" s="108"/>
      <c r="AP918" s="108"/>
      <c r="AQ918" s="108"/>
      <c r="AR918" s="108"/>
      <c r="AS918" s="108"/>
      <c r="AT918" s="108"/>
      <c r="AU918" s="108"/>
      <c r="AV918" s="108"/>
      <c r="AW918" s="108"/>
      <c r="AX918" s="2"/>
      <c r="AY918" s="2"/>
      <c r="AZ918" s="2"/>
      <c r="BA918" s="2"/>
      <c r="BB918" s="2"/>
      <c r="BC918" s="2"/>
      <c r="BD918" s="2"/>
      <c r="BE918" s="2"/>
      <c r="BF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108"/>
      <c r="AM919" s="108"/>
      <c r="AN919" s="108"/>
      <c r="AO919" s="108"/>
      <c r="AP919" s="108"/>
      <c r="AQ919" s="108"/>
      <c r="AR919" s="108"/>
      <c r="AS919" s="108"/>
      <c r="AT919" s="108"/>
      <c r="AU919" s="108"/>
      <c r="AV919" s="108"/>
      <c r="AW919" s="108"/>
      <c r="AX919" s="2"/>
      <c r="AY919" s="2"/>
      <c r="AZ919" s="2"/>
      <c r="BA919" s="2"/>
      <c r="BB919" s="2"/>
      <c r="BC919" s="2"/>
      <c r="BD919" s="2"/>
      <c r="BE919" s="2"/>
      <c r="BF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108"/>
      <c r="AM920" s="108"/>
      <c r="AN920" s="108"/>
      <c r="AO920" s="108"/>
      <c r="AP920" s="108"/>
      <c r="AQ920" s="108"/>
      <c r="AR920" s="108"/>
      <c r="AS920" s="108"/>
      <c r="AT920" s="108"/>
      <c r="AU920" s="108"/>
      <c r="AV920" s="108"/>
      <c r="AW920" s="108"/>
      <c r="AX920" s="2"/>
      <c r="AY920" s="2"/>
      <c r="AZ920" s="2"/>
      <c r="BA920" s="2"/>
      <c r="BB920" s="2"/>
      <c r="BC920" s="2"/>
      <c r="BD920" s="2"/>
      <c r="BE920" s="2"/>
      <c r="BF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108"/>
      <c r="AM921" s="108"/>
      <c r="AN921" s="108"/>
      <c r="AO921" s="108"/>
      <c r="AP921" s="108"/>
      <c r="AQ921" s="108"/>
      <c r="AR921" s="108"/>
      <c r="AS921" s="108"/>
      <c r="AT921" s="108"/>
      <c r="AU921" s="108"/>
      <c r="AV921" s="108"/>
      <c r="AW921" s="108"/>
      <c r="AX921" s="2"/>
      <c r="AY921" s="2"/>
      <c r="AZ921" s="2"/>
      <c r="BA921" s="2"/>
      <c r="BB921" s="2"/>
      <c r="BC921" s="2"/>
      <c r="BD921" s="2"/>
      <c r="BE921" s="2"/>
      <c r="BF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108"/>
      <c r="AM922" s="108"/>
      <c r="AN922" s="108"/>
      <c r="AO922" s="108"/>
      <c r="AP922" s="108"/>
      <c r="AQ922" s="108"/>
      <c r="AR922" s="108"/>
      <c r="AS922" s="108"/>
      <c r="AT922" s="108"/>
      <c r="AU922" s="108"/>
      <c r="AV922" s="108"/>
      <c r="AW922" s="108"/>
      <c r="AX922" s="2"/>
      <c r="AY922" s="2"/>
      <c r="AZ922" s="2"/>
      <c r="BA922" s="2"/>
      <c r="BB922" s="2"/>
      <c r="BC922" s="2"/>
      <c r="BD922" s="2"/>
      <c r="BE922" s="2"/>
      <c r="BF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108"/>
      <c r="AM923" s="108"/>
      <c r="AN923" s="108"/>
      <c r="AO923" s="108"/>
      <c r="AP923" s="108"/>
      <c r="AQ923" s="108"/>
      <c r="AR923" s="108"/>
      <c r="AS923" s="108"/>
      <c r="AT923" s="108"/>
      <c r="AU923" s="108"/>
      <c r="AV923" s="108"/>
      <c r="AW923" s="108"/>
      <c r="AX923" s="2"/>
      <c r="AY923" s="2"/>
      <c r="AZ923" s="2"/>
      <c r="BA923" s="2"/>
      <c r="BB923" s="2"/>
      <c r="BC923" s="2"/>
      <c r="BD923" s="2"/>
      <c r="BE923" s="2"/>
      <c r="BF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108"/>
      <c r="AM924" s="108"/>
      <c r="AN924" s="108"/>
      <c r="AO924" s="108"/>
      <c r="AP924" s="108"/>
      <c r="AQ924" s="108"/>
      <c r="AR924" s="108"/>
      <c r="AS924" s="108"/>
      <c r="AT924" s="108"/>
      <c r="AU924" s="108"/>
      <c r="AV924" s="108"/>
      <c r="AW924" s="108"/>
      <c r="AX924" s="2"/>
      <c r="AY924" s="2"/>
      <c r="AZ924" s="2"/>
      <c r="BA924" s="2"/>
      <c r="BB924" s="2"/>
      <c r="BC924" s="2"/>
      <c r="BD924" s="2"/>
      <c r="BE924" s="2"/>
      <c r="BF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108"/>
      <c r="AM925" s="108"/>
      <c r="AN925" s="108"/>
      <c r="AO925" s="108"/>
      <c r="AP925" s="108"/>
      <c r="AQ925" s="108"/>
      <c r="AR925" s="108"/>
      <c r="AS925" s="108"/>
      <c r="AT925" s="108"/>
      <c r="AU925" s="108"/>
      <c r="AV925" s="108"/>
      <c r="AW925" s="108"/>
      <c r="AX925" s="2"/>
      <c r="AY925" s="2"/>
      <c r="AZ925" s="2"/>
      <c r="BA925" s="2"/>
      <c r="BB925" s="2"/>
      <c r="BC925" s="2"/>
      <c r="BD925" s="2"/>
      <c r="BE925" s="2"/>
      <c r="BF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108"/>
      <c r="AM926" s="108"/>
      <c r="AN926" s="108"/>
      <c r="AO926" s="108"/>
      <c r="AP926" s="108"/>
      <c r="AQ926" s="108"/>
      <c r="AR926" s="108"/>
      <c r="AS926" s="108"/>
      <c r="AT926" s="108"/>
      <c r="AU926" s="108"/>
      <c r="AV926" s="108"/>
      <c r="AW926" s="108"/>
      <c r="AX926" s="2"/>
      <c r="AY926" s="2"/>
      <c r="AZ926" s="2"/>
      <c r="BA926" s="2"/>
      <c r="BB926" s="2"/>
      <c r="BC926" s="2"/>
      <c r="BD926" s="2"/>
      <c r="BE926" s="2"/>
      <c r="BF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108"/>
      <c r="AM927" s="108"/>
      <c r="AN927" s="108"/>
      <c r="AO927" s="108"/>
      <c r="AP927" s="108"/>
      <c r="AQ927" s="108"/>
      <c r="AR927" s="108"/>
      <c r="AS927" s="108"/>
      <c r="AT927" s="108"/>
      <c r="AU927" s="108"/>
      <c r="AV927" s="108"/>
      <c r="AW927" s="108"/>
      <c r="AX927" s="2"/>
      <c r="AY927" s="2"/>
      <c r="AZ927" s="2"/>
      <c r="BA927" s="2"/>
      <c r="BB927" s="2"/>
      <c r="BC927" s="2"/>
      <c r="BD927" s="2"/>
      <c r="BE927" s="2"/>
      <c r="BF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108"/>
      <c r="AM928" s="108"/>
      <c r="AN928" s="108"/>
      <c r="AO928" s="108"/>
      <c r="AP928" s="108"/>
      <c r="AQ928" s="108"/>
      <c r="AR928" s="108"/>
      <c r="AS928" s="108"/>
      <c r="AT928" s="108"/>
      <c r="AU928" s="108"/>
      <c r="AV928" s="108"/>
      <c r="AW928" s="108"/>
      <c r="AX928" s="2"/>
      <c r="AY928" s="2"/>
      <c r="AZ928" s="2"/>
      <c r="BA928" s="2"/>
      <c r="BB928" s="2"/>
      <c r="BC928" s="2"/>
      <c r="BD928" s="2"/>
      <c r="BE928" s="2"/>
      <c r="BF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108"/>
      <c r="AM929" s="108"/>
      <c r="AN929" s="108"/>
      <c r="AO929" s="108"/>
      <c r="AP929" s="108"/>
      <c r="AQ929" s="108"/>
      <c r="AR929" s="108"/>
      <c r="AS929" s="108"/>
      <c r="AT929" s="108"/>
      <c r="AU929" s="108"/>
      <c r="AV929" s="108"/>
      <c r="AW929" s="108"/>
      <c r="AX929" s="2"/>
      <c r="AY929" s="2"/>
      <c r="AZ929" s="2"/>
      <c r="BA929" s="2"/>
      <c r="BB929" s="2"/>
      <c r="BC929" s="2"/>
      <c r="BD929" s="2"/>
      <c r="BE929" s="2"/>
      <c r="BF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108"/>
      <c r="AM930" s="108"/>
      <c r="AN930" s="108"/>
      <c r="AO930" s="108"/>
      <c r="AP930" s="108"/>
      <c r="AQ930" s="108"/>
      <c r="AR930" s="108"/>
      <c r="AS930" s="108"/>
      <c r="AT930" s="108"/>
      <c r="AU930" s="108"/>
      <c r="AV930" s="108"/>
      <c r="AW930" s="108"/>
      <c r="AX930" s="2"/>
      <c r="AY930" s="2"/>
      <c r="AZ930" s="2"/>
      <c r="BA930" s="2"/>
      <c r="BB930" s="2"/>
      <c r="BC930" s="2"/>
      <c r="BD930" s="2"/>
      <c r="BE930" s="2"/>
      <c r="BF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108"/>
      <c r="AM931" s="108"/>
      <c r="AN931" s="108"/>
      <c r="AO931" s="108"/>
      <c r="AP931" s="108"/>
      <c r="AQ931" s="108"/>
      <c r="AR931" s="108"/>
      <c r="AS931" s="108"/>
      <c r="AT931" s="108"/>
      <c r="AU931" s="108"/>
      <c r="AV931" s="108"/>
      <c r="AW931" s="108"/>
      <c r="AX931" s="2"/>
      <c r="AY931" s="2"/>
      <c r="AZ931" s="2"/>
      <c r="BA931" s="2"/>
      <c r="BB931" s="2"/>
      <c r="BC931" s="2"/>
      <c r="BD931" s="2"/>
      <c r="BE931" s="2"/>
      <c r="BF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108"/>
      <c r="AM932" s="108"/>
      <c r="AN932" s="108"/>
      <c r="AO932" s="108"/>
      <c r="AP932" s="108"/>
      <c r="AQ932" s="108"/>
      <c r="AR932" s="108"/>
      <c r="AS932" s="108"/>
      <c r="AT932" s="108"/>
      <c r="AU932" s="108"/>
      <c r="AV932" s="108"/>
      <c r="AW932" s="108"/>
      <c r="AX932" s="2"/>
      <c r="AY932" s="2"/>
      <c r="AZ932" s="2"/>
      <c r="BA932" s="2"/>
      <c r="BB932" s="2"/>
      <c r="BC932" s="2"/>
      <c r="BD932" s="2"/>
      <c r="BE932" s="2"/>
      <c r="BF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108"/>
      <c r="AM933" s="108"/>
      <c r="AN933" s="108"/>
      <c r="AO933" s="108"/>
      <c r="AP933" s="108"/>
      <c r="AQ933" s="108"/>
      <c r="AR933" s="108"/>
      <c r="AS933" s="108"/>
      <c r="AT933" s="108"/>
      <c r="AU933" s="108"/>
      <c r="AV933" s="108"/>
      <c r="AW933" s="108"/>
      <c r="AX933" s="2"/>
      <c r="AY933" s="2"/>
      <c r="AZ933" s="2"/>
      <c r="BA933" s="2"/>
      <c r="BB933" s="2"/>
      <c r="BC933" s="2"/>
      <c r="BD933" s="2"/>
      <c r="BE933" s="2"/>
      <c r="BF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108"/>
      <c r="AM934" s="108"/>
      <c r="AN934" s="108"/>
      <c r="AO934" s="108"/>
      <c r="AP934" s="108"/>
      <c r="AQ934" s="108"/>
      <c r="AR934" s="108"/>
      <c r="AS934" s="108"/>
      <c r="AT934" s="108"/>
      <c r="AU934" s="108"/>
      <c r="AV934" s="108"/>
      <c r="AW934" s="108"/>
      <c r="AX934" s="2"/>
      <c r="AY934" s="2"/>
      <c r="AZ934" s="2"/>
      <c r="BA934" s="2"/>
      <c r="BB934" s="2"/>
      <c r="BC934" s="2"/>
      <c r="BD934" s="2"/>
      <c r="BE934" s="2"/>
      <c r="BF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108"/>
      <c r="AM935" s="108"/>
      <c r="AN935" s="108"/>
      <c r="AO935" s="108"/>
      <c r="AP935" s="108"/>
      <c r="AQ935" s="108"/>
      <c r="AR935" s="108"/>
      <c r="AS935" s="108"/>
      <c r="AT935" s="108"/>
      <c r="AU935" s="108"/>
      <c r="AV935" s="108"/>
      <c r="AW935" s="108"/>
      <c r="AX935" s="2"/>
      <c r="AY935" s="2"/>
      <c r="AZ935" s="2"/>
      <c r="BA935" s="2"/>
      <c r="BB935" s="2"/>
      <c r="BC935" s="2"/>
      <c r="BD935" s="2"/>
      <c r="BE935" s="2"/>
      <c r="BF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108"/>
      <c r="AM936" s="108"/>
      <c r="AN936" s="108"/>
      <c r="AO936" s="108"/>
      <c r="AP936" s="108"/>
      <c r="AQ936" s="108"/>
      <c r="AR936" s="108"/>
      <c r="AS936" s="108"/>
      <c r="AT936" s="108"/>
      <c r="AU936" s="108"/>
      <c r="AV936" s="108"/>
      <c r="AW936" s="108"/>
      <c r="AX936" s="2"/>
      <c r="AY936" s="2"/>
      <c r="AZ936" s="2"/>
      <c r="BA936" s="2"/>
      <c r="BB936" s="2"/>
      <c r="BC936" s="2"/>
      <c r="BD936" s="2"/>
      <c r="BE936" s="2"/>
      <c r="BF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108"/>
      <c r="AM937" s="108"/>
      <c r="AN937" s="108"/>
      <c r="AO937" s="108"/>
      <c r="AP937" s="108"/>
      <c r="AQ937" s="108"/>
      <c r="AR937" s="108"/>
      <c r="AS937" s="108"/>
      <c r="AT937" s="108"/>
      <c r="AU937" s="108"/>
      <c r="AV937" s="108"/>
      <c r="AW937" s="108"/>
      <c r="AX937" s="2"/>
      <c r="AY937" s="2"/>
      <c r="AZ937" s="2"/>
      <c r="BA937" s="2"/>
      <c r="BB937" s="2"/>
      <c r="BC937" s="2"/>
      <c r="BD937" s="2"/>
      <c r="BE937" s="2"/>
      <c r="BF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108"/>
      <c r="AM938" s="108"/>
      <c r="AN938" s="108"/>
      <c r="AO938" s="108"/>
      <c r="AP938" s="108"/>
      <c r="AQ938" s="108"/>
      <c r="AR938" s="108"/>
      <c r="AS938" s="108"/>
      <c r="AT938" s="108"/>
      <c r="AU938" s="108"/>
      <c r="AV938" s="108"/>
      <c r="AW938" s="108"/>
      <c r="AX938" s="2"/>
      <c r="AY938" s="2"/>
      <c r="AZ938" s="2"/>
      <c r="BA938" s="2"/>
      <c r="BB938" s="2"/>
      <c r="BC938" s="2"/>
      <c r="BD938" s="2"/>
      <c r="BE938" s="2"/>
      <c r="BF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108"/>
      <c r="AM939" s="108"/>
      <c r="AN939" s="108"/>
      <c r="AO939" s="108"/>
      <c r="AP939" s="108"/>
      <c r="AQ939" s="108"/>
      <c r="AR939" s="108"/>
      <c r="AS939" s="108"/>
      <c r="AT939" s="108"/>
      <c r="AU939" s="108"/>
      <c r="AV939" s="108"/>
      <c r="AW939" s="108"/>
      <c r="AX939" s="2"/>
      <c r="AY939" s="2"/>
      <c r="AZ939" s="2"/>
      <c r="BA939" s="2"/>
      <c r="BB939" s="2"/>
      <c r="BC939" s="2"/>
      <c r="BD939" s="2"/>
      <c r="BE939" s="2"/>
      <c r="BF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108"/>
      <c r="AM940" s="108"/>
      <c r="AN940" s="108"/>
      <c r="AO940" s="108"/>
      <c r="AP940" s="108"/>
      <c r="AQ940" s="108"/>
      <c r="AR940" s="108"/>
      <c r="AS940" s="108"/>
      <c r="AT940" s="108"/>
      <c r="AU940" s="108"/>
      <c r="AV940" s="108"/>
      <c r="AW940" s="108"/>
      <c r="AX940" s="2"/>
      <c r="AY940" s="2"/>
      <c r="AZ940" s="2"/>
      <c r="BA940" s="2"/>
      <c r="BB940" s="2"/>
      <c r="BC940" s="2"/>
      <c r="BD940" s="2"/>
      <c r="BE940" s="2"/>
      <c r="BF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108"/>
      <c r="AM941" s="108"/>
      <c r="AN941" s="108"/>
      <c r="AO941" s="108"/>
      <c r="AP941" s="108"/>
      <c r="AQ941" s="108"/>
      <c r="AR941" s="108"/>
      <c r="AS941" s="108"/>
      <c r="AT941" s="108"/>
      <c r="AU941" s="108"/>
      <c r="AV941" s="108"/>
      <c r="AW941" s="108"/>
      <c r="AX941" s="2"/>
      <c r="AY941" s="2"/>
      <c r="AZ941" s="2"/>
      <c r="BA941" s="2"/>
      <c r="BB941" s="2"/>
      <c r="BC941" s="2"/>
      <c r="BD941" s="2"/>
      <c r="BE941" s="2"/>
      <c r="BF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108"/>
      <c r="AM942" s="108"/>
      <c r="AN942" s="108"/>
      <c r="AO942" s="108"/>
      <c r="AP942" s="108"/>
      <c r="AQ942" s="108"/>
      <c r="AR942" s="108"/>
      <c r="AS942" s="108"/>
      <c r="AT942" s="108"/>
      <c r="AU942" s="108"/>
      <c r="AV942" s="108"/>
      <c r="AW942" s="108"/>
      <c r="AX942" s="2"/>
      <c r="AY942" s="2"/>
      <c r="AZ942" s="2"/>
      <c r="BA942" s="2"/>
      <c r="BB942" s="2"/>
      <c r="BC942" s="2"/>
      <c r="BD942" s="2"/>
      <c r="BE942" s="2"/>
      <c r="BF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108"/>
      <c r="AM943" s="108"/>
      <c r="AN943" s="108"/>
      <c r="AO943" s="108"/>
      <c r="AP943" s="108"/>
      <c r="AQ943" s="108"/>
      <c r="AR943" s="108"/>
      <c r="AS943" s="108"/>
      <c r="AT943" s="108"/>
      <c r="AU943" s="108"/>
      <c r="AV943" s="108"/>
      <c r="AW943" s="108"/>
      <c r="AX943" s="2"/>
      <c r="AY943" s="2"/>
      <c r="AZ943" s="2"/>
      <c r="BA943" s="2"/>
      <c r="BB943" s="2"/>
      <c r="BC943" s="2"/>
      <c r="BD943" s="2"/>
      <c r="BE943" s="2"/>
      <c r="BF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108"/>
      <c r="AM944" s="108"/>
      <c r="AN944" s="108"/>
      <c r="AO944" s="108"/>
      <c r="AP944" s="108"/>
      <c r="AQ944" s="108"/>
      <c r="AR944" s="108"/>
      <c r="AS944" s="108"/>
      <c r="AT944" s="108"/>
      <c r="AU944" s="108"/>
      <c r="AV944" s="108"/>
      <c r="AW944" s="108"/>
      <c r="AX944" s="2"/>
      <c r="AY944" s="2"/>
      <c r="AZ944" s="2"/>
      <c r="BA944" s="2"/>
      <c r="BB944" s="2"/>
      <c r="BC944" s="2"/>
      <c r="BD944" s="2"/>
      <c r="BE944" s="2"/>
      <c r="BF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108"/>
      <c r="AM945" s="108"/>
      <c r="AN945" s="108"/>
      <c r="AO945" s="108"/>
      <c r="AP945" s="108"/>
      <c r="AQ945" s="108"/>
      <c r="AR945" s="108"/>
      <c r="AS945" s="108"/>
      <c r="AT945" s="108"/>
      <c r="AU945" s="108"/>
      <c r="AV945" s="108"/>
      <c r="AW945" s="108"/>
      <c r="AX945" s="2"/>
      <c r="AY945" s="2"/>
      <c r="AZ945" s="2"/>
      <c r="BA945" s="2"/>
      <c r="BB945" s="2"/>
      <c r="BC945" s="2"/>
      <c r="BD945" s="2"/>
      <c r="BE945" s="2"/>
      <c r="BF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108"/>
      <c r="AM946" s="108"/>
      <c r="AN946" s="108"/>
      <c r="AO946" s="108"/>
      <c r="AP946" s="108"/>
      <c r="AQ946" s="108"/>
      <c r="AR946" s="108"/>
      <c r="AS946" s="108"/>
      <c r="AT946" s="108"/>
      <c r="AU946" s="108"/>
      <c r="AV946" s="108"/>
      <c r="AW946" s="108"/>
      <c r="AX946" s="2"/>
      <c r="AY946" s="2"/>
      <c r="AZ946" s="2"/>
      <c r="BA946" s="2"/>
      <c r="BB946" s="2"/>
      <c r="BC946" s="2"/>
      <c r="BD946" s="2"/>
      <c r="BE946" s="2"/>
      <c r="BF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108"/>
      <c r="AM947" s="108"/>
      <c r="AN947" s="108"/>
      <c r="AO947" s="108"/>
      <c r="AP947" s="108"/>
      <c r="AQ947" s="108"/>
      <c r="AR947" s="108"/>
      <c r="AS947" s="108"/>
      <c r="AT947" s="108"/>
      <c r="AU947" s="108"/>
      <c r="AV947" s="108"/>
      <c r="AW947" s="108"/>
      <c r="AX947" s="2"/>
      <c r="AY947" s="2"/>
      <c r="AZ947" s="2"/>
      <c r="BA947" s="2"/>
      <c r="BB947" s="2"/>
      <c r="BC947" s="2"/>
      <c r="BD947" s="2"/>
      <c r="BE947" s="2"/>
      <c r="BF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108"/>
      <c r="AM948" s="108"/>
      <c r="AN948" s="108"/>
      <c r="AO948" s="108"/>
      <c r="AP948" s="108"/>
      <c r="AQ948" s="108"/>
      <c r="AR948" s="108"/>
      <c r="AS948" s="108"/>
      <c r="AT948" s="108"/>
      <c r="AU948" s="108"/>
      <c r="AV948" s="108"/>
      <c r="AW948" s="108"/>
      <c r="AX948" s="2"/>
      <c r="AY948" s="2"/>
      <c r="AZ948" s="2"/>
      <c r="BA948" s="2"/>
      <c r="BB948" s="2"/>
      <c r="BC948" s="2"/>
      <c r="BD948" s="2"/>
      <c r="BE948" s="2"/>
      <c r="BF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108"/>
      <c r="AM949" s="108"/>
      <c r="AN949" s="108"/>
      <c r="AO949" s="108"/>
      <c r="AP949" s="108"/>
      <c r="AQ949" s="108"/>
      <c r="AR949" s="108"/>
      <c r="AS949" s="108"/>
      <c r="AT949" s="108"/>
      <c r="AU949" s="108"/>
      <c r="AV949" s="108"/>
      <c r="AW949" s="108"/>
      <c r="AX949" s="2"/>
      <c r="AY949" s="2"/>
      <c r="AZ949" s="2"/>
      <c r="BA949" s="2"/>
      <c r="BB949" s="2"/>
      <c r="BC949" s="2"/>
      <c r="BD949" s="2"/>
      <c r="BE949" s="2"/>
      <c r="BF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108"/>
      <c r="AM950" s="108"/>
      <c r="AN950" s="108"/>
      <c r="AO950" s="108"/>
      <c r="AP950" s="108"/>
      <c r="AQ950" s="108"/>
      <c r="AR950" s="108"/>
      <c r="AS950" s="108"/>
      <c r="AT950" s="108"/>
      <c r="AU950" s="108"/>
      <c r="AV950" s="108"/>
      <c r="AW950" s="108"/>
      <c r="AX950" s="2"/>
      <c r="AY950" s="2"/>
      <c r="AZ950" s="2"/>
      <c r="BA950" s="2"/>
      <c r="BB950" s="2"/>
      <c r="BC950" s="2"/>
      <c r="BD950" s="2"/>
      <c r="BE950" s="2"/>
      <c r="BF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108"/>
      <c r="AM951" s="108"/>
      <c r="AN951" s="108"/>
      <c r="AO951" s="108"/>
      <c r="AP951" s="108"/>
      <c r="AQ951" s="108"/>
      <c r="AR951" s="108"/>
      <c r="AS951" s="108"/>
      <c r="AT951" s="108"/>
      <c r="AU951" s="108"/>
      <c r="AV951" s="108"/>
      <c r="AW951" s="108"/>
      <c r="AX951" s="2"/>
      <c r="AY951" s="2"/>
      <c r="AZ951" s="2"/>
      <c r="BA951" s="2"/>
      <c r="BB951" s="2"/>
      <c r="BC951" s="2"/>
      <c r="BD951" s="2"/>
      <c r="BE951" s="2"/>
      <c r="BF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108"/>
      <c r="AM952" s="108"/>
      <c r="AN952" s="108"/>
      <c r="AO952" s="108"/>
      <c r="AP952" s="108"/>
      <c r="AQ952" s="108"/>
      <c r="AR952" s="108"/>
      <c r="AS952" s="108"/>
      <c r="AT952" s="108"/>
      <c r="AU952" s="108"/>
      <c r="AV952" s="108"/>
      <c r="AW952" s="108"/>
      <c r="AX952" s="2"/>
      <c r="AY952" s="2"/>
      <c r="AZ952" s="2"/>
      <c r="BA952" s="2"/>
      <c r="BB952" s="2"/>
      <c r="BC952" s="2"/>
      <c r="BD952" s="2"/>
      <c r="BE952" s="2"/>
      <c r="BF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108"/>
      <c r="AM953" s="108"/>
      <c r="AN953" s="108"/>
      <c r="AO953" s="108"/>
      <c r="AP953" s="108"/>
      <c r="AQ953" s="108"/>
      <c r="AR953" s="108"/>
      <c r="AS953" s="108"/>
      <c r="AT953" s="108"/>
      <c r="AU953" s="108"/>
      <c r="AV953" s="108"/>
      <c r="AW953" s="108"/>
      <c r="AX953" s="2"/>
      <c r="AY953" s="2"/>
      <c r="AZ953" s="2"/>
      <c r="BA953" s="2"/>
      <c r="BB953" s="2"/>
      <c r="BC953" s="2"/>
      <c r="BD953" s="2"/>
      <c r="BE953" s="2"/>
      <c r="BF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108"/>
      <c r="AM954" s="108"/>
      <c r="AN954" s="108"/>
      <c r="AO954" s="108"/>
      <c r="AP954" s="108"/>
      <c r="AQ954" s="108"/>
      <c r="AR954" s="108"/>
      <c r="AS954" s="108"/>
      <c r="AT954" s="108"/>
      <c r="AU954" s="108"/>
      <c r="AV954" s="108"/>
      <c r="AW954" s="108"/>
      <c r="AX954" s="2"/>
      <c r="AY954" s="2"/>
      <c r="AZ954" s="2"/>
      <c r="BA954" s="2"/>
      <c r="BB954" s="2"/>
      <c r="BC954" s="2"/>
      <c r="BD954" s="2"/>
      <c r="BE954" s="2"/>
      <c r="BF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108"/>
      <c r="AM955" s="108"/>
      <c r="AN955" s="108"/>
      <c r="AO955" s="108"/>
      <c r="AP955" s="108"/>
      <c r="AQ955" s="108"/>
      <c r="AR955" s="108"/>
      <c r="AS955" s="108"/>
      <c r="AT955" s="108"/>
      <c r="AU955" s="108"/>
      <c r="AV955" s="108"/>
      <c r="AW955" s="108"/>
      <c r="AX955" s="2"/>
      <c r="AY955" s="2"/>
      <c r="AZ955" s="2"/>
      <c r="BA955" s="2"/>
      <c r="BB955" s="2"/>
      <c r="BC955" s="2"/>
      <c r="BD955" s="2"/>
      <c r="BE955" s="2"/>
      <c r="BF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108"/>
      <c r="AM956" s="108"/>
      <c r="AN956" s="108"/>
      <c r="AO956" s="108"/>
      <c r="AP956" s="108"/>
      <c r="AQ956" s="108"/>
      <c r="AR956" s="108"/>
      <c r="AS956" s="108"/>
      <c r="AT956" s="108"/>
      <c r="AU956" s="108"/>
      <c r="AV956" s="108"/>
      <c r="AW956" s="108"/>
      <c r="AX956" s="2"/>
      <c r="AY956" s="2"/>
      <c r="AZ956" s="2"/>
      <c r="BA956" s="2"/>
      <c r="BB956" s="2"/>
      <c r="BC956" s="2"/>
      <c r="BD956" s="2"/>
      <c r="BE956" s="2"/>
      <c r="BF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108"/>
      <c r="AM957" s="108"/>
      <c r="AN957" s="108"/>
      <c r="AO957" s="108"/>
      <c r="AP957" s="108"/>
      <c r="AQ957" s="108"/>
      <c r="AR957" s="108"/>
      <c r="AS957" s="108"/>
      <c r="AT957" s="108"/>
      <c r="AU957" s="108"/>
      <c r="AV957" s="108"/>
      <c r="AW957" s="108"/>
      <c r="AX957" s="2"/>
      <c r="AY957" s="2"/>
      <c r="AZ957" s="2"/>
      <c r="BA957" s="2"/>
      <c r="BB957" s="2"/>
      <c r="BC957" s="2"/>
      <c r="BD957" s="2"/>
      <c r="BE957" s="2"/>
      <c r="BF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108"/>
      <c r="AM958" s="108"/>
      <c r="AN958" s="108"/>
      <c r="AO958" s="108"/>
      <c r="AP958" s="108"/>
      <c r="AQ958" s="108"/>
      <c r="AR958" s="108"/>
      <c r="AS958" s="108"/>
      <c r="AT958" s="108"/>
      <c r="AU958" s="108"/>
      <c r="AV958" s="108"/>
      <c r="AW958" s="108"/>
      <c r="AX958" s="2"/>
      <c r="AY958" s="2"/>
      <c r="AZ958" s="2"/>
      <c r="BA958" s="2"/>
      <c r="BB958" s="2"/>
      <c r="BC958" s="2"/>
      <c r="BD958" s="2"/>
      <c r="BE958" s="2"/>
      <c r="BF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108"/>
      <c r="AM959" s="108"/>
      <c r="AN959" s="108"/>
      <c r="AO959" s="108"/>
      <c r="AP959" s="108"/>
      <c r="AQ959" s="108"/>
      <c r="AR959" s="108"/>
      <c r="AS959" s="108"/>
      <c r="AT959" s="108"/>
      <c r="AU959" s="108"/>
      <c r="AV959" s="108"/>
      <c r="AW959" s="108"/>
      <c r="AX959" s="2"/>
      <c r="AY959" s="2"/>
      <c r="AZ959" s="2"/>
      <c r="BA959" s="2"/>
      <c r="BB959" s="2"/>
      <c r="BC959" s="2"/>
      <c r="BD959" s="2"/>
      <c r="BE959" s="2"/>
      <c r="BF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108"/>
      <c r="AM960" s="108"/>
      <c r="AN960" s="108"/>
      <c r="AO960" s="108"/>
      <c r="AP960" s="108"/>
      <c r="AQ960" s="108"/>
      <c r="AR960" s="108"/>
      <c r="AS960" s="108"/>
      <c r="AT960" s="108"/>
      <c r="AU960" s="108"/>
      <c r="AV960" s="108"/>
      <c r="AW960" s="108"/>
      <c r="AX960" s="2"/>
      <c r="AY960" s="2"/>
      <c r="AZ960" s="2"/>
      <c r="BA960" s="2"/>
      <c r="BB960" s="2"/>
      <c r="BC960" s="2"/>
      <c r="BD960" s="2"/>
      <c r="BE960" s="2"/>
      <c r="BF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108"/>
      <c r="AM961" s="108"/>
      <c r="AN961" s="108"/>
      <c r="AO961" s="108"/>
      <c r="AP961" s="108"/>
      <c r="AQ961" s="108"/>
      <c r="AR961" s="108"/>
      <c r="AS961" s="108"/>
      <c r="AT961" s="108"/>
      <c r="AU961" s="108"/>
      <c r="AV961" s="108"/>
      <c r="AW961" s="108"/>
      <c r="AX961" s="2"/>
      <c r="AY961" s="2"/>
      <c r="AZ961" s="2"/>
      <c r="BA961" s="2"/>
      <c r="BB961" s="2"/>
      <c r="BC961" s="2"/>
      <c r="BD961" s="2"/>
      <c r="BE961" s="2"/>
      <c r="BF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108"/>
      <c r="AM962" s="108"/>
      <c r="AN962" s="108"/>
      <c r="AO962" s="108"/>
      <c r="AP962" s="108"/>
      <c r="AQ962" s="108"/>
      <c r="AR962" s="108"/>
      <c r="AS962" s="108"/>
      <c r="AT962" s="108"/>
      <c r="AU962" s="108"/>
      <c r="AV962" s="108"/>
      <c r="AW962" s="108"/>
      <c r="AX962" s="2"/>
      <c r="AY962" s="2"/>
      <c r="AZ962" s="2"/>
      <c r="BA962" s="2"/>
      <c r="BB962" s="2"/>
      <c r="BC962" s="2"/>
      <c r="BD962" s="2"/>
      <c r="BE962" s="2"/>
      <c r="BF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108"/>
      <c r="AM963" s="108"/>
      <c r="AN963" s="108"/>
      <c r="AO963" s="108"/>
      <c r="AP963" s="108"/>
      <c r="AQ963" s="108"/>
      <c r="AR963" s="108"/>
      <c r="AS963" s="108"/>
      <c r="AT963" s="108"/>
      <c r="AU963" s="108"/>
      <c r="AV963" s="108"/>
      <c r="AW963" s="108"/>
      <c r="AX963" s="2"/>
      <c r="AY963" s="2"/>
      <c r="AZ963" s="2"/>
      <c r="BA963" s="2"/>
      <c r="BB963" s="2"/>
      <c r="BC963" s="2"/>
      <c r="BD963" s="2"/>
      <c r="BE963" s="2"/>
      <c r="BF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108"/>
      <c r="AM964" s="108"/>
      <c r="AN964" s="108"/>
      <c r="AO964" s="108"/>
      <c r="AP964" s="108"/>
      <c r="AQ964" s="108"/>
      <c r="AR964" s="108"/>
      <c r="AS964" s="108"/>
      <c r="AT964" s="108"/>
      <c r="AU964" s="108"/>
      <c r="AV964" s="108"/>
      <c r="AW964" s="108"/>
      <c r="AX964" s="2"/>
      <c r="AY964" s="2"/>
      <c r="AZ964" s="2"/>
      <c r="BA964" s="2"/>
      <c r="BB964" s="2"/>
      <c r="BC964" s="2"/>
      <c r="BD964" s="2"/>
      <c r="BE964" s="2"/>
      <c r="BF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108"/>
      <c r="AM965" s="108"/>
      <c r="AN965" s="108"/>
      <c r="AO965" s="108"/>
      <c r="AP965" s="108"/>
      <c r="AQ965" s="108"/>
      <c r="AR965" s="108"/>
      <c r="AS965" s="108"/>
      <c r="AT965" s="108"/>
      <c r="AU965" s="108"/>
      <c r="AV965" s="108"/>
      <c r="AW965" s="108"/>
      <c r="AX965" s="2"/>
      <c r="AY965" s="2"/>
      <c r="AZ965" s="2"/>
      <c r="BA965" s="2"/>
      <c r="BB965" s="2"/>
      <c r="BC965" s="2"/>
      <c r="BD965" s="2"/>
      <c r="BE965" s="2"/>
      <c r="BF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108"/>
      <c r="AM966" s="108"/>
      <c r="AN966" s="108"/>
      <c r="AO966" s="108"/>
      <c r="AP966" s="108"/>
      <c r="AQ966" s="108"/>
      <c r="AR966" s="108"/>
      <c r="AS966" s="108"/>
      <c r="AT966" s="108"/>
      <c r="AU966" s="108"/>
      <c r="AV966" s="108"/>
      <c r="AW966" s="108"/>
      <c r="AX966" s="2"/>
      <c r="AY966" s="2"/>
      <c r="AZ966" s="2"/>
      <c r="BA966" s="2"/>
      <c r="BB966" s="2"/>
      <c r="BC966" s="2"/>
      <c r="BD966" s="2"/>
      <c r="BE966" s="2"/>
      <c r="BF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108"/>
      <c r="AM967" s="108"/>
      <c r="AN967" s="108"/>
      <c r="AO967" s="108"/>
      <c r="AP967" s="108"/>
      <c r="AQ967" s="108"/>
      <c r="AR967" s="108"/>
      <c r="AS967" s="108"/>
      <c r="AT967" s="108"/>
      <c r="AU967" s="108"/>
      <c r="AV967" s="108"/>
      <c r="AW967" s="108"/>
      <c r="AX967" s="2"/>
      <c r="AY967" s="2"/>
      <c r="AZ967" s="2"/>
      <c r="BA967" s="2"/>
      <c r="BB967" s="2"/>
      <c r="BC967" s="2"/>
      <c r="BD967" s="2"/>
      <c r="BE967" s="2"/>
      <c r="BF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108"/>
      <c r="AM968" s="108"/>
      <c r="AN968" s="108"/>
      <c r="AO968" s="108"/>
      <c r="AP968" s="108"/>
      <c r="AQ968" s="108"/>
      <c r="AR968" s="108"/>
      <c r="AS968" s="108"/>
      <c r="AT968" s="108"/>
      <c r="AU968" s="108"/>
      <c r="AV968" s="108"/>
      <c r="AW968" s="108"/>
      <c r="AX968" s="2"/>
      <c r="AY968" s="2"/>
      <c r="AZ968" s="2"/>
      <c r="BA968" s="2"/>
      <c r="BB968" s="2"/>
      <c r="BC968" s="2"/>
      <c r="BD968" s="2"/>
      <c r="BE968" s="2"/>
      <c r="BF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108"/>
      <c r="AM969" s="108"/>
      <c r="AN969" s="108"/>
      <c r="AO969" s="108"/>
      <c r="AP969" s="108"/>
      <c r="AQ969" s="108"/>
      <c r="AR969" s="108"/>
      <c r="AS969" s="108"/>
      <c r="AT969" s="108"/>
      <c r="AU969" s="108"/>
      <c r="AV969" s="108"/>
      <c r="AW969" s="108"/>
      <c r="AX969" s="2"/>
      <c r="AY969" s="2"/>
      <c r="AZ969" s="2"/>
      <c r="BA969" s="2"/>
      <c r="BB969" s="2"/>
      <c r="BC969" s="2"/>
      <c r="BD969" s="2"/>
      <c r="BE969" s="2"/>
      <c r="BF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108"/>
      <c r="AM970" s="108"/>
      <c r="AN970" s="108"/>
      <c r="AO970" s="108"/>
      <c r="AP970" s="108"/>
      <c r="AQ970" s="108"/>
      <c r="AR970" s="108"/>
      <c r="AS970" s="108"/>
      <c r="AT970" s="108"/>
      <c r="AU970" s="108"/>
      <c r="AV970" s="108"/>
      <c r="AW970" s="108"/>
      <c r="AX970" s="2"/>
      <c r="AY970" s="2"/>
      <c r="AZ970" s="2"/>
      <c r="BA970" s="2"/>
      <c r="BB970" s="2"/>
      <c r="BC970" s="2"/>
      <c r="BD970" s="2"/>
      <c r="BE970" s="2"/>
      <c r="BF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108"/>
      <c r="AM971" s="108"/>
      <c r="AN971" s="108"/>
      <c r="AO971" s="108"/>
      <c r="AP971" s="108"/>
      <c r="AQ971" s="108"/>
      <c r="AR971" s="108"/>
      <c r="AS971" s="108"/>
      <c r="AT971" s="108"/>
      <c r="AU971" s="108"/>
      <c r="AV971" s="108"/>
      <c r="AW971" s="108"/>
      <c r="AX971" s="2"/>
      <c r="AY971" s="2"/>
      <c r="AZ971" s="2"/>
      <c r="BA971" s="2"/>
      <c r="BB971" s="2"/>
      <c r="BC971" s="2"/>
      <c r="BD971" s="2"/>
      <c r="BE971" s="2"/>
      <c r="BF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108"/>
      <c r="AM972" s="108"/>
      <c r="AN972" s="108"/>
      <c r="AO972" s="108"/>
      <c r="AP972" s="108"/>
      <c r="AQ972" s="108"/>
      <c r="AR972" s="108"/>
      <c r="AS972" s="108"/>
      <c r="AT972" s="108"/>
      <c r="AU972" s="108"/>
      <c r="AV972" s="108"/>
      <c r="AW972" s="108"/>
      <c r="AX972" s="2"/>
      <c r="AY972" s="2"/>
      <c r="AZ972" s="2"/>
      <c r="BA972" s="2"/>
      <c r="BB972" s="2"/>
      <c r="BC972" s="2"/>
      <c r="BD972" s="2"/>
      <c r="BE972" s="2"/>
      <c r="BF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108"/>
      <c r="AM973" s="108"/>
      <c r="AN973" s="108"/>
      <c r="AO973" s="108"/>
      <c r="AP973" s="108"/>
      <c r="AQ973" s="108"/>
      <c r="AR973" s="108"/>
      <c r="AS973" s="108"/>
      <c r="AT973" s="108"/>
      <c r="AU973" s="108"/>
      <c r="AV973" s="108"/>
      <c r="AW973" s="108"/>
      <c r="AX973" s="2"/>
      <c r="AY973" s="2"/>
      <c r="AZ973" s="2"/>
      <c r="BA973" s="2"/>
      <c r="BB973" s="2"/>
      <c r="BC973" s="2"/>
      <c r="BD973" s="2"/>
      <c r="BE973" s="2"/>
      <c r="BF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108"/>
      <c r="AM974" s="108"/>
      <c r="AN974" s="108"/>
      <c r="AO974" s="108"/>
      <c r="AP974" s="108"/>
      <c r="AQ974" s="108"/>
      <c r="AR974" s="108"/>
      <c r="AS974" s="108"/>
      <c r="AT974" s="108"/>
      <c r="AU974" s="108"/>
      <c r="AV974" s="108"/>
      <c r="AW974" s="108"/>
      <c r="AX974" s="2"/>
      <c r="AY974" s="2"/>
      <c r="AZ974" s="2"/>
      <c r="BA974" s="2"/>
      <c r="BB974" s="2"/>
      <c r="BC974" s="2"/>
      <c r="BD974" s="2"/>
      <c r="BE974" s="2"/>
      <c r="BF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108"/>
      <c r="AM975" s="108"/>
      <c r="AN975" s="108"/>
      <c r="AO975" s="108"/>
      <c r="AP975" s="108"/>
      <c r="AQ975" s="108"/>
      <c r="AR975" s="108"/>
      <c r="AS975" s="108"/>
      <c r="AT975" s="108"/>
      <c r="AU975" s="108"/>
      <c r="AV975" s="108"/>
      <c r="AW975" s="108"/>
      <c r="AX975" s="2"/>
      <c r="AY975" s="2"/>
      <c r="AZ975" s="2"/>
      <c r="BA975" s="2"/>
      <c r="BB975" s="2"/>
      <c r="BC975" s="2"/>
      <c r="BD975" s="2"/>
      <c r="BE975" s="2"/>
      <c r="BF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108"/>
      <c r="AM976" s="108"/>
      <c r="AN976" s="108"/>
      <c r="AO976" s="108"/>
      <c r="AP976" s="108"/>
      <c r="AQ976" s="108"/>
      <c r="AR976" s="108"/>
      <c r="AS976" s="108"/>
      <c r="AT976" s="108"/>
      <c r="AU976" s="108"/>
      <c r="AV976" s="108"/>
      <c r="AW976" s="108"/>
      <c r="AX976" s="2"/>
      <c r="AY976" s="2"/>
      <c r="AZ976" s="2"/>
      <c r="BA976" s="2"/>
      <c r="BB976" s="2"/>
      <c r="BC976" s="2"/>
      <c r="BD976" s="2"/>
      <c r="BE976" s="2"/>
      <c r="BF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108"/>
      <c r="AM977" s="108"/>
      <c r="AN977" s="108"/>
      <c r="AO977" s="108"/>
      <c r="AP977" s="108"/>
      <c r="AQ977" s="108"/>
      <c r="AR977" s="108"/>
      <c r="AS977" s="108"/>
      <c r="AT977" s="108"/>
      <c r="AU977" s="108"/>
      <c r="AV977" s="108"/>
      <c r="AW977" s="108"/>
      <c r="AX977" s="2"/>
      <c r="AY977" s="2"/>
      <c r="AZ977" s="2"/>
      <c r="BA977" s="2"/>
      <c r="BB977" s="2"/>
      <c r="BC977" s="2"/>
      <c r="BD977" s="2"/>
      <c r="BE977" s="2"/>
      <c r="BF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108"/>
      <c r="AM978" s="108"/>
      <c r="AN978" s="108"/>
      <c r="AO978" s="108"/>
      <c r="AP978" s="108"/>
      <c r="AQ978" s="108"/>
      <c r="AR978" s="108"/>
      <c r="AS978" s="108"/>
      <c r="AT978" s="108"/>
      <c r="AU978" s="108"/>
      <c r="AV978" s="108"/>
      <c r="AW978" s="108"/>
      <c r="AX978" s="2"/>
      <c r="AY978" s="2"/>
      <c r="AZ978" s="2"/>
      <c r="BA978" s="2"/>
      <c r="BB978" s="2"/>
      <c r="BC978" s="2"/>
      <c r="BD978" s="2"/>
      <c r="BE978" s="2"/>
      <c r="BF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108"/>
      <c r="AM979" s="108"/>
      <c r="AN979" s="108"/>
      <c r="AO979" s="108"/>
      <c r="AP979" s="108"/>
      <c r="AQ979" s="108"/>
      <c r="AR979" s="108"/>
      <c r="AS979" s="108"/>
      <c r="AT979" s="108"/>
      <c r="AU979" s="108"/>
      <c r="AV979" s="108"/>
      <c r="AW979" s="108"/>
      <c r="AX979" s="2"/>
      <c r="AY979" s="2"/>
      <c r="AZ979" s="2"/>
      <c r="BA979" s="2"/>
      <c r="BB979" s="2"/>
      <c r="BC979" s="2"/>
      <c r="BD979" s="2"/>
      <c r="BE979" s="2"/>
      <c r="BF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108"/>
      <c r="AM980" s="108"/>
      <c r="AN980" s="108"/>
      <c r="AO980" s="108"/>
      <c r="AP980" s="108"/>
      <c r="AQ980" s="108"/>
      <c r="AR980" s="108"/>
      <c r="AS980" s="108"/>
      <c r="AT980" s="108"/>
      <c r="AU980" s="108"/>
      <c r="AV980" s="108"/>
      <c r="AW980" s="108"/>
      <c r="AX980" s="2"/>
      <c r="AY980" s="2"/>
      <c r="AZ980" s="2"/>
      <c r="BA980" s="2"/>
      <c r="BB980" s="2"/>
      <c r="BC980" s="2"/>
      <c r="BD980" s="2"/>
      <c r="BE980" s="2"/>
      <c r="BF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108"/>
      <c r="AM981" s="108"/>
      <c r="AN981" s="108"/>
      <c r="AO981" s="108"/>
      <c r="AP981" s="108"/>
      <c r="AQ981" s="108"/>
      <c r="AR981" s="108"/>
      <c r="AS981" s="108"/>
      <c r="AT981" s="108"/>
      <c r="AU981" s="108"/>
      <c r="AV981" s="108"/>
      <c r="AW981" s="108"/>
      <c r="AX981" s="2"/>
      <c r="AY981" s="2"/>
      <c r="AZ981" s="2"/>
      <c r="BA981" s="2"/>
      <c r="BB981" s="2"/>
      <c r="BC981" s="2"/>
      <c r="BD981" s="2"/>
      <c r="BE981" s="2"/>
      <c r="BF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108"/>
      <c r="AM982" s="108"/>
      <c r="AN982" s="108"/>
      <c r="AO982" s="108"/>
      <c r="AP982" s="108"/>
      <c r="AQ982" s="108"/>
      <c r="AR982" s="108"/>
      <c r="AS982" s="108"/>
      <c r="AT982" s="108"/>
      <c r="AU982" s="108"/>
      <c r="AV982" s="108"/>
      <c r="AW982" s="108"/>
      <c r="AX982" s="2"/>
      <c r="AY982" s="2"/>
      <c r="AZ982" s="2"/>
      <c r="BA982" s="2"/>
      <c r="BB982" s="2"/>
      <c r="BC982" s="2"/>
      <c r="BD982" s="2"/>
      <c r="BE982" s="2"/>
      <c r="BF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108"/>
      <c r="AM983" s="108"/>
      <c r="AN983" s="108"/>
      <c r="AO983" s="108"/>
      <c r="AP983" s="108"/>
      <c r="AQ983" s="108"/>
      <c r="AR983" s="108"/>
      <c r="AS983" s="108"/>
      <c r="AT983" s="108"/>
      <c r="AU983" s="108"/>
      <c r="AV983" s="108"/>
      <c r="AW983" s="108"/>
      <c r="AX983" s="2"/>
      <c r="AY983" s="2"/>
      <c r="AZ983" s="2"/>
      <c r="BA983" s="2"/>
      <c r="BB983" s="2"/>
      <c r="BC983" s="2"/>
      <c r="BD983" s="2"/>
      <c r="BE983" s="2"/>
      <c r="BF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108"/>
      <c r="AM984" s="108"/>
      <c r="AN984" s="108"/>
      <c r="AO984" s="108"/>
      <c r="AP984" s="108"/>
      <c r="AQ984" s="108"/>
      <c r="AR984" s="108"/>
      <c r="AS984" s="108"/>
      <c r="AT984" s="108"/>
      <c r="AU984" s="108"/>
      <c r="AV984" s="108"/>
      <c r="AW984" s="108"/>
      <c r="AX984" s="2"/>
      <c r="AY984" s="2"/>
      <c r="AZ984" s="2"/>
      <c r="BA984" s="2"/>
      <c r="BB984" s="2"/>
      <c r="BC984" s="2"/>
      <c r="BD984" s="2"/>
      <c r="BE984" s="2"/>
      <c r="BF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108"/>
      <c r="AM985" s="108"/>
      <c r="AN985" s="108"/>
      <c r="AO985" s="108"/>
      <c r="AP985" s="108"/>
      <c r="AQ985" s="108"/>
      <c r="AR985" s="108"/>
      <c r="AS985" s="108"/>
      <c r="AT985" s="108"/>
      <c r="AU985" s="108"/>
      <c r="AV985" s="108"/>
      <c r="AW985" s="108"/>
      <c r="AX985" s="2"/>
      <c r="AY985" s="2"/>
      <c r="AZ985" s="2"/>
      <c r="BA985" s="2"/>
      <c r="BB985" s="2"/>
      <c r="BC985" s="2"/>
      <c r="BD985" s="2"/>
      <c r="BE985" s="2"/>
      <c r="BF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108"/>
      <c r="AM986" s="108"/>
      <c r="AN986" s="108"/>
      <c r="AO986" s="108"/>
      <c r="AP986" s="108"/>
      <c r="AQ986" s="108"/>
      <c r="AR986" s="108"/>
      <c r="AS986" s="108"/>
      <c r="AT986" s="108"/>
      <c r="AU986" s="108"/>
      <c r="AV986" s="108"/>
      <c r="AW986" s="108"/>
      <c r="AX986" s="2"/>
      <c r="AY986" s="2"/>
      <c r="AZ986" s="2"/>
      <c r="BA986" s="2"/>
      <c r="BB986" s="2"/>
      <c r="BC986" s="2"/>
      <c r="BD986" s="2"/>
      <c r="BE986" s="2"/>
      <c r="BF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108"/>
      <c r="AM987" s="108"/>
      <c r="AN987" s="108"/>
      <c r="AO987" s="108"/>
      <c r="AP987" s="108"/>
      <c r="AQ987" s="108"/>
      <c r="AR987" s="108"/>
      <c r="AS987" s="108"/>
      <c r="AT987" s="108"/>
      <c r="AU987" s="108"/>
      <c r="AV987" s="108"/>
      <c r="AW987" s="108"/>
      <c r="AX987" s="2"/>
      <c r="AY987" s="2"/>
      <c r="AZ987" s="2"/>
      <c r="BA987" s="2"/>
      <c r="BB987" s="2"/>
      <c r="BC987" s="2"/>
      <c r="BD987" s="2"/>
      <c r="BE987" s="2"/>
      <c r="BF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108"/>
      <c r="AM988" s="108"/>
      <c r="AN988" s="108"/>
      <c r="AO988" s="108"/>
      <c r="AP988" s="108"/>
      <c r="AQ988" s="108"/>
      <c r="AR988" s="108"/>
      <c r="AS988" s="108"/>
      <c r="AT988" s="108"/>
      <c r="AU988" s="108"/>
      <c r="AV988" s="108"/>
      <c r="AW988" s="108"/>
      <c r="AX988" s="2"/>
      <c r="AY988" s="2"/>
      <c r="AZ988" s="2"/>
      <c r="BA988" s="2"/>
      <c r="BB988" s="2"/>
      <c r="BC988" s="2"/>
      <c r="BD988" s="2"/>
      <c r="BE988" s="2"/>
      <c r="BF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108"/>
      <c r="AM989" s="108"/>
      <c r="AN989" s="108"/>
      <c r="AO989" s="108"/>
      <c r="AP989" s="108"/>
      <c r="AQ989" s="108"/>
      <c r="AR989" s="108"/>
      <c r="AS989" s="108"/>
      <c r="AT989" s="108"/>
      <c r="AU989" s="108"/>
      <c r="AV989" s="108"/>
      <c r="AW989" s="108"/>
      <c r="AX989" s="2"/>
      <c r="AY989" s="2"/>
      <c r="AZ989" s="2"/>
      <c r="BA989" s="2"/>
      <c r="BB989" s="2"/>
      <c r="BC989" s="2"/>
      <c r="BD989" s="2"/>
      <c r="BE989" s="2"/>
      <c r="BF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108"/>
      <c r="AM990" s="108"/>
      <c r="AN990" s="108"/>
      <c r="AO990" s="108"/>
      <c r="AP990" s="108"/>
      <c r="AQ990" s="108"/>
      <c r="AR990" s="108"/>
      <c r="AS990" s="108"/>
      <c r="AT990" s="108"/>
      <c r="AU990" s="108"/>
      <c r="AV990" s="108"/>
      <c r="AW990" s="108"/>
      <c r="AX990" s="2"/>
      <c r="AY990" s="2"/>
      <c r="AZ990" s="2"/>
      <c r="BA990" s="2"/>
      <c r="BB990" s="2"/>
      <c r="BC990" s="2"/>
      <c r="BD990" s="2"/>
      <c r="BE990" s="2"/>
      <c r="BF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108"/>
      <c r="AM991" s="108"/>
      <c r="AN991" s="108"/>
      <c r="AO991" s="108"/>
      <c r="AP991" s="108"/>
      <c r="AQ991" s="108"/>
      <c r="AR991" s="108"/>
      <c r="AS991" s="108"/>
      <c r="AT991" s="108"/>
      <c r="AU991" s="108"/>
      <c r="AV991" s="108"/>
      <c r="AW991" s="108"/>
      <c r="AX991" s="2"/>
      <c r="AY991" s="2"/>
      <c r="AZ991" s="2"/>
      <c r="BA991" s="2"/>
      <c r="BB991" s="2"/>
      <c r="BC991" s="2"/>
      <c r="BD991" s="2"/>
      <c r="BE991" s="2"/>
      <c r="BF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108"/>
      <c r="AM992" s="108"/>
      <c r="AN992" s="108"/>
      <c r="AO992" s="108"/>
      <c r="AP992" s="108"/>
      <c r="AQ992" s="108"/>
      <c r="AR992" s="108"/>
      <c r="AS992" s="108"/>
      <c r="AT992" s="108"/>
      <c r="AU992" s="108"/>
      <c r="AV992" s="108"/>
      <c r="AW992" s="108"/>
      <c r="AX992" s="2"/>
      <c r="AY992" s="2"/>
      <c r="AZ992" s="2"/>
      <c r="BA992" s="2"/>
      <c r="BB992" s="2"/>
      <c r="BC992" s="2"/>
      <c r="BD992" s="2"/>
      <c r="BE992" s="2"/>
      <c r="BF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108"/>
      <c r="AM993" s="108"/>
      <c r="AN993" s="108"/>
      <c r="AO993" s="108"/>
      <c r="AP993" s="108"/>
      <c r="AQ993" s="108"/>
      <c r="AR993" s="108"/>
      <c r="AS993" s="108"/>
      <c r="AT993" s="108"/>
      <c r="AU993" s="108"/>
      <c r="AV993" s="108"/>
      <c r="AW993" s="108"/>
      <c r="AX993" s="2"/>
      <c r="AY993" s="2"/>
      <c r="AZ993" s="2"/>
      <c r="BA993" s="2"/>
      <c r="BB993" s="2"/>
      <c r="BC993" s="2"/>
      <c r="BD993" s="2"/>
      <c r="BE993" s="2"/>
      <c r="BF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108"/>
      <c r="AM994" s="108"/>
      <c r="AN994" s="108"/>
      <c r="AO994" s="108"/>
      <c r="AP994" s="108"/>
      <c r="AQ994" s="108"/>
      <c r="AR994" s="108"/>
      <c r="AS994" s="108"/>
      <c r="AT994" s="108"/>
      <c r="AU994" s="108"/>
      <c r="AV994" s="108"/>
      <c r="AW994" s="108"/>
      <c r="AX994" s="2"/>
      <c r="AY994" s="2"/>
      <c r="AZ994" s="2"/>
      <c r="BA994" s="2"/>
      <c r="BB994" s="2"/>
      <c r="BC994" s="2"/>
      <c r="BD994" s="2"/>
      <c r="BE994" s="2"/>
      <c r="BF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108"/>
      <c r="AM995" s="108"/>
      <c r="AN995" s="108"/>
      <c r="AO995" s="108"/>
      <c r="AP995" s="108"/>
      <c r="AQ995" s="108"/>
      <c r="AR995" s="108"/>
      <c r="AS995" s="108"/>
      <c r="AT995" s="108"/>
      <c r="AU995" s="108"/>
      <c r="AV995" s="108"/>
      <c r="AW995" s="108"/>
      <c r="AX995" s="2"/>
      <c r="AY995" s="2"/>
      <c r="AZ995" s="2"/>
      <c r="BA995" s="2"/>
      <c r="BB995" s="2"/>
      <c r="BC995" s="2"/>
      <c r="BD995" s="2"/>
      <c r="BE995" s="2"/>
      <c r="BF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108"/>
      <c r="AM996" s="108"/>
      <c r="AN996" s="108"/>
      <c r="AO996" s="108"/>
      <c r="AP996" s="108"/>
      <c r="AQ996" s="108"/>
      <c r="AR996" s="108"/>
      <c r="AS996" s="108"/>
      <c r="AT996" s="108"/>
      <c r="AU996" s="108"/>
      <c r="AV996" s="108"/>
      <c r="AW996" s="108"/>
      <c r="AX996" s="2"/>
      <c r="AY996" s="2"/>
      <c r="AZ996" s="2"/>
      <c r="BA996" s="2"/>
      <c r="BB996" s="2"/>
      <c r="BC996" s="2"/>
      <c r="BD996" s="2"/>
      <c r="BE996" s="2"/>
      <c r="BF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108"/>
      <c r="AM997" s="108"/>
      <c r="AN997" s="108"/>
      <c r="AO997" s="108"/>
      <c r="AP997" s="108"/>
      <c r="AQ997" s="108"/>
      <c r="AR997" s="108"/>
      <c r="AS997" s="108"/>
      <c r="AT997" s="108"/>
      <c r="AU997" s="108"/>
      <c r="AV997" s="108"/>
      <c r="AW997" s="108"/>
      <c r="AX997" s="2"/>
      <c r="AY997" s="2"/>
      <c r="AZ997" s="2"/>
      <c r="BA997" s="2"/>
      <c r="BB997" s="2"/>
      <c r="BC997" s="2"/>
      <c r="BD997" s="2"/>
      <c r="BE997" s="2"/>
      <c r="BF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108"/>
      <c r="AM998" s="108"/>
      <c r="AN998" s="108"/>
      <c r="AO998" s="108"/>
      <c r="AP998" s="108"/>
      <c r="AQ998" s="108"/>
      <c r="AR998" s="108"/>
      <c r="AS998" s="108"/>
      <c r="AT998" s="108"/>
      <c r="AU998" s="108"/>
      <c r="AV998" s="108"/>
      <c r="AW998" s="108"/>
      <c r="AX998" s="2"/>
      <c r="AY998" s="2"/>
      <c r="AZ998" s="2"/>
      <c r="BA998" s="2"/>
      <c r="BB998" s="2"/>
      <c r="BC998" s="2"/>
      <c r="BD998" s="2"/>
      <c r="BE998" s="2"/>
      <c r="BF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108"/>
      <c r="AM999" s="108"/>
      <c r="AN999" s="108"/>
      <c r="AO999" s="108"/>
      <c r="AP999" s="108"/>
      <c r="AQ999" s="108"/>
      <c r="AR999" s="108"/>
      <c r="AS999" s="108"/>
      <c r="AT999" s="108"/>
      <c r="AU999" s="108"/>
      <c r="AV999" s="108"/>
      <c r="AW999" s="108"/>
      <c r="AX999" s="2"/>
      <c r="AY999" s="2"/>
      <c r="AZ999" s="2"/>
      <c r="BA999" s="2"/>
      <c r="BB999" s="2"/>
      <c r="BC999" s="2"/>
      <c r="BD999" s="2"/>
      <c r="BE999" s="2"/>
      <c r="BF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108"/>
      <c r="AM1000" s="108"/>
      <c r="AN1000" s="108"/>
      <c r="AO1000" s="108"/>
      <c r="AP1000" s="108"/>
      <c r="AQ1000" s="108"/>
      <c r="AR1000" s="108"/>
      <c r="AS1000" s="108"/>
      <c r="AT1000" s="108"/>
      <c r="AU1000" s="108"/>
      <c r="AV1000" s="108"/>
      <c r="AW1000" s="108"/>
      <c r="AX1000" s="2"/>
      <c r="AY1000" s="2"/>
      <c r="AZ1000" s="2"/>
      <c r="BA1000" s="2"/>
      <c r="BB1000" s="2"/>
      <c r="BC1000" s="2"/>
      <c r="BD1000" s="2"/>
      <c r="BE1000" s="2"/>
      <c r="BF1000" s="2"/>
    </row>
  </sheetData>
  <mergeCells count="313">
    <mergeCell ref="F176:AI176"/>
    <mergeCell ref="F177:AI177"/>
    <mergeCell ref="F178:AI178"/>
    <mergeCell ref="F179:AI179"/>
    <mergeCell ref="F180:AJ180"/>
    <mergeCell ref="F181:AI181"/>
    <mergeCell ref="F182:AI182"/>
    <mergeCell ref="F183:AI183"/>
    <mergeCell ref="F184:AI184"/>
    <mergeCell ref="F185:AJ185"/>
    <mergeCell ref="F186:AI186"/>
    <mergeCell ref="F187:AI187"/>
    <mergeCell ref="F188:AI188"/>
    <mergeCell ref="A194:X194"/>
    <mergeCell ref="J149:M149"/>
    <mergeCell ref="J150:M150"/>
    <mergeCell ref="A151:D156"/>
    <mergeCell ref="L156:M156"/>
    <mergeCell ref="N156:O156"/>
    <mergeCell ref="Q156:R156"/>
    <mergeCell ref="S143:W143"/>
    <mergeCell ref="T144:V144"/>
    <mergeCell ref="A149:D150"/>
    <mergeCell ref="E149:H149"/>
    <mergeCell ref="O149:U149"/>
    <mergeCell ref="W149:AD149"/>
    <mergeCell ref="E150:H150"/>
    <mergeCell ref="AC150:AD150"/>
    <mergeCell ref="O150:U150"/>
    <mergeCell ref="W150:AA150"/>
    <mergeCell ref="AF150:AI150"/>
    <mergeCell ref="X152:AI152"/>
    <mergeCell ref="E154:AJ154"/>
    <mergeCell ref="B160:AJ160"/>
    <mergeCell ref="B162:AJ162"/>
    <mergeCell ref="A165:D168"/>
    <mergeCell ref="A169:D172"/>
    <mergeCell ref="A173:D176"/>
    <mergeCell ref="A177:D180"/>
    <mergeCell ref="A181:D184"/>
    <mergeCell ref="A185:D188"/>
    <mergeCell ref="A164:D164"/>
    <mergeCell ref="E164:AI164"/>
    <mergeCell ref="AL164:AV166"/>
    <mergeCell ref="F165:AJ165"/>
    <mergeCell ref="F166:AI166"/>
    <mergeCell ref="F167:AI167"/>
    <mergeCell ref="F168:AI168"/>
    <mergeCell ref="F169:AI169"/>
    <mergeCell ref="F170:AI170"/>
    <mergeCell ref="F171:AI171"/>
    <mergeCell ref="F172:AJ172"/>
    <mergeCell ref="F173:AI173"/>
    <mergeCell ref="F174:AI174"/>
    <mergeCell ref="F175:AI175"/>
    <mergeCell ref="Y194:AI194"/>
    <mergeCell ref="AL194:AV197"/>
    <mergeCell ref="Y195:AJ195"/>
    <mergeCell ref="Y196:AJ196"/>
    <mergeCell ref="Y197:AJ197"/>
    <mergeCell ref="B198:X198"/>
    <mergeCell ref="Y198:AJ198"/>
    <mergeCell ref="B242:AI242"/>
    <mergeCell ref="A244:AJ244"/>
    <mergeCell ref="B245:AI245"/>
    <mergeCell ref="A247:AJ247"/>
    <mergeCell ref="B248:AI248"/>
    <mergeCell ref="B234:AI234"/>
    <mergeCell ref="B235:AI235"/>
    <mergeCell ref="B236:AI236"/>
    <mergeCell ref="B237:AI237"/>
    <mergeCell ref="A239:AJ239"/>
    <mergeCell ref="B240:AI240"/>
    <mergeCell ref="B241:AI241"/>
    <mergeCell ref="B199:X199"/>
    <mergeCell ref="Y199:AJ199"/>
    <mergeCell ref="B200:X200"/>
    <mergeCell ref="Y200:AJ200"/>
    <mergeCell ref="Y201:AJ201"/>
    <mergeCell ref="A204:AJ204"/>
    <mergeCell ref="B207:AH207"/>
    <mergeCell ref="S210:W210"/>
    <mergeCell ref="X210:Y210"/>
    <mergeCell ref="Z210:AH210"/>
    <mergeCell ref="AI210:AJ210"/>
    <mergeCell ref="D209:E209"/>
    <mergeCell ref="A218:A220"/>
    <mergeCell ref="A225:A227"/>
    <mergeCell ref="A230:A234"/>
    <mergeCell ref="A235:A236"/>
    <mergeCell ref="A240:A241"/>
    <mergeCell ref="G209:H209"/>
    <mergeCell ref="J209:K209"/>
    <mergeCell ref="N209:P209"/>
    <mergeCell ref="Q209:AJ209"/>
    <mergeCell ref="N210:P210"/>
    <mergeCell ref="Q210:R210"/>
    <mergeCell ref="A217:AJ217"/>
    <mergeCell ref="B218:AI218"/>
    <mergeCell ref="B219:AI219"/>
    <mergeCell ref="B220:AI220"/>
    <mergeCell ref="B221:AI221"/>
    <mergeCell ref="A223:AJ223"/>
    <mergeCell ref="B224:AI224"/>
    <mergeCell ref="B225:AI225"/>
    <mergeCell ref="B226:AI226"/>
    <mergeCell ref="B227:AI227"/>
    <mergeCell ref="A229:AJ229"/>
    <mergeCell ref="B230:AI230"/>
    <mergeCell ref="B231:AI231"/>
    <mergeCell ref="B232:AI232"/>
    <mergeCell ref="B233:AI233"/>
    <mergeCell ref="A9:F9"/>
    <mergeCell ref="A10:F12"/>
    <mergeCell ref="H10:L10"/>
    <mergeCell ref="A13:F13"/>
    <mergeCell ref="A14:F14"/>
    <mergeCell ref="A15:F15"/>
    <mergeCell ref="G15:J15"/>
    <mergeCell ref="C19:L19"/>
    <mergeCell ref="Y1:AB1"/>
    <mergeCell ref="AC1:AJ1"/>
    <mergeCell ref="A3:AK3"/>
    <mergeCell ref="V4:W4"/>
    <mergeCell ref="A8:F8"/>
    <mergeCell ref="G8:AJ8"/>
    <mergeCell ref="G9:AJ9"/>
    <mergeCell ref="G11:AJ11"/>
    <mergeCell ref="G12:AJ12"/>
    <mergeCell ref="G13:AJ13"/>
    <mergeCell ref="G14:AJ14"/>
    <mergeCell ref="K15:T15"/>
    <mergeCell ref="U15:X15"/>
    <mergeCell ref="Y15:AJ15"/>
    <mergeCell ref="N19:W19"/>
    <mergeCell ref="Y19:AI19"/>
    <mergeCell ref="B27:AJ27"/>
    <mergeCell ref="A31:V31"/>
    <mergeCell ref="B32:C32"/>
    <mergeCell ref="D32:E32"/>
    <mergeCell ref="P32:U32"/>
    <mergeCell ref="B33:O33"/>
    <mergeCell ref="P33:U33"/>
    <mergeCell ref="A36:O36"/>
    <mergeCell ref="P36:U36"/>
    <mergeCell ref="W36:AB36"/>
    <mergeCell ref="AD36:AI36"/>
    <mergeCell ref="AL36:AV36"/>
    <mergeCell ref="AD37:AI37"/>
    <mergeCell ref="AD38:AI38"/>
    <mergeCell ref="B37:C37"/>
    <mergeCell ref="D37:E37"/>
    <mergeCell ref="P37:U37"/>
    <mergeCell ref="W37:AB37"/>
    <mergeCell ref="B38:O38"/>
    <mergeCell ref="P38:U38"/>
    <mergeCell ref="W38:AB38"/>
    <mergeCell ref="L61:N61"/>
    <mergeCell ref="B64:AJ64"/>
    <mergeCell ref="U65:AF65"/>
    <mergeCell ref="AL65:AV65"/>
    <mergeCell ref="A71:A76"/>
    <mergeCell ref="B72:B76"/>
    <mergeCell ref="M74:AJ74"/>
    <mergeCell ref="M76:AJ76"/>
    <mergeCell ref="AL79:AV79"/>
    <mergeCell ref="C80:AJ80"/>
    <mergeCell ref="M81:AJ81"/>
    <mergeCell ref="M82:AJ82"/>
    <mergeCell ref="M83:AJ83"/>
    <mergeCell ref="A85:AJ85"/>
    <mergeCell ref="AC54:AD54"/>
    <mergeCell ref="AH54:AI54"/>
    <mergeCell ref="AD55:AH55"/>
    <mergeCell ref="X57:AI57"/>
    <mergeCell ref="U70:AF70"/>
    <mergeCell ref="AL70:AV70"/>
    <mergeCell ref="A48:B48"/>
    <mergeCell ref="C48:V48"/>
    <mergeCell ref="AL48:AV48"/>
    <mergeCell ref="A50:AJ50"/>
    <mergeCell ref="S53:W53"/>
    <mergeCell ref="AL53:AV53"/>
    <mergeCell ref="P54:Q54"/>
    <mergeCell ref="S54:T54"/>
    <mergeCell ref="Z54:AA54"/>
    <mergeCell ref="A55:D55"/>
    <mergeCell ref="A56:D61"/>
    <mergeCell ref="E59:AJ59"/>
    <mergeCell ref="O61:P61"/>
    <mergeCell ref="R61:S61"/>
    <mergeCell ref="C72:J76"/>
    <mergeCell ref="K72:K74"/>
    <mergeCell ref="K75:K76"/>
    <mergeCell ref="A80:A83"/>
    <mergeCell ref="B81:B83"/>
    <mergeCell ref="C81:J83"/>
    <mergeCell ref="C71:AJ71"/>
    <mergeCell ref="M72:AJ73"/>
    <mergeCell ref="L72:L74"/>
    <mergeCell ref="L75:L76"/>
    <mergeCell ref="B90:AJ90"/>
    <mergeCell ref="B91:AJ91"/>
    <mergeCell ref="B93:AJ93"/>
    <mergeCell ref="S95:W95"/>
    <mergeCell ref="S96:X96"/>
    <mergeCell ref="Y96:AD96"/>
    <mergeCell ref="AE96:AJ96"/>
    <mergeCell ref="B97:R97"/>
    <mergeCell ref="S97:W97"/>
    <mergeCell ref="Y97:AC97"/>
    <mergeCell ref="AL97:AV97"/>
    <mergeCell ref="B98:R98"/>
    <mergeCell ref="S98:W98"/>
    <mergeCell ref="Y98:AC98"/>
    <mergeCell ref="B99:R100"/>
    <mergeCell ref="S99:W100"/>
    <mergeCell ref="X99:X100"/>
    <mergeCell ref="Y99:AC100"/>
    <mergeCell ref="AD99:AD100"/>
    <mergeCell ref="AL99:AV99"/>
    <mergeCell ref="AL100:AV100"/>
    <mergeCell ref="S103:X103"/>
    <mergeCell ref="Y103:AC103"/>
    <mergeCell ref="AE103:AI103"/>
    <mergeCell ref="B101:R101"/>
    <mergeCell ref="S101:W101"/>
    <mergeCell ref="Y101:AC101"/>
    <mergeCell ref="B102:R102"/>
    <mergeCell ref="T102:V102"/>
    <mergeCell ref="Z102:AB102"/>
    <mergeCell ref="B103:R103"/>
    <mergeCell ref="AF105:AF106"/>
    <mergeCell ref="AG105:AG106"/>
    <mergeCell ref="AL105:AV106"/>
    <mergeCell ref="AE97:AI97"/>
    <mergeCell ref="AE98:AI98"/>
    <mergeCell ref="AK98:AK99"/>
    <mergeCell ref="AE99:AI100"/>
    <mergeCell ref="AK100:AK101"/>
    <mergeCell ref="AE101:AI101"/>
    <mergeCell ref="AF102:AH102"/>
    <mergeCell ref="B104:X104"/>
    <mergeCell ref="Y104:AC104"/>
    <mergeCell ref="AL104:AV104"/>
    <mergeCell ref="B105:X105"/>
    <mergeCell ref="Y105:AC105"/>
    <mergeCell ref="B106:X106"/>
    <mergeCell ref="Y106:AC106"/>
    <mergeCell ref="S140:W140"/>
    <mergeCell ref="Z140:AB140"/>
    <mergeCell ref="D140:R141"/>
    <mergeCell ref="T141:V141"/>
    <mergeCell ref="AL134:BF134"/>
    <mergeCell ref="B135:AJ135"/>
    <mergeCell ref="S137:W137"/>
    <mergeCell ref="A138:AD138"/>
    <mergeCell ref="S139:W139"/>
    <mergeCell ref="AE139:AE141"/>
    <mergeCell ref="AL140:AV140"/>
    <mergeCell ref="AB141:AC141"/>
    <mergeCell ref="H148:I148"/>
    <mergeCell ref="K148:L148"/>
    <mergeCell ref="R148:S148"/>
    <mergeCell ref="U148:V148"/>
    <mergeCell ref="Z148:AA148"/>
    <mergeCell ref="A119:D124"/>
    <mergeCell ref="A127:D128"/>
    <mergeCell ref="A129:D130"/>
    <mergeCell ref="A139:B141"/>
    <mergeCell ref="A142:B144"/>
    <mergeCell ref="D143:R144"/>
    <mergeCell ref="A148:D148"/>
    <mergeCell ref="D110:AI110"/>
    <mergeCell ref="F111:AI111"/>
    <mergeCell ref="A112:AJ112"/>
    <mergeCell ref="AL114:AV114"/>
    <mergeCell ref="A115:D115"/>
    <mergeCell ref="H115:I115"/>
    <mergeCell ref="K115:L115"/>
    <mergeCell ref="Z115:AA115"/>
    <mergeCell ref="R115:S115"/>
    <mergeCell ref="U115:V115"/>
    <mergeCell ref="A116:D117"/>
    <mergeCell ref="E116:AJ116"/>
    <mergeCell ref="E117:P117"/>
    <mergeCell ref="Q117:AI117"/>
    <mergeCell ref="AL117:AV117"/>
    <mergeCell ref="E121:AJ121"/>
    <mergeCell ref="E122:AJ122"/>
    <mergeCell ref="A118:D118"/>
    <mergeCell ref="F118:H118"/>
    <mergeCell ref="J118:N118"/>
    <mergeCell ref="P118:U118"/>
    <mergeCell ref="W118:X118"/>
    <mergeCell ref="AA118:AB118"/>
    <mergeCell ref="Q124:R124"/>
    <mergeCell ref="L124:M124"/>
    <mergeCell ref="N124:O124"/>
    <mergeCell ref="AL126:AV126"/>
    <mergeCell ref="F127:AJ127"/>
    <mergeCell ref="F128:AJ128"/>
    <mergeCell ref="F129:AJ129"/>
    <mergeCell ref="I130:X130"/>
    <mergeCell ref="AL143:AV143"/>
    <mergeCell ref="AL148:AV149"/>
    <mergeCell ref="AD118:AH118"/>
    <mergeCell ref="X120:AI120"/>
    <mergeCell ref="AG140:AG143"/>
    <mergeCell ref="S142:W142"/>
    <mergeCell ref="AE142:AE144"/>
    <mergeCell ref="Z143:AB143"/>
    <mergeCell ref="AB144:AC144"/>
  </mergeCells>
  <dataValidations>
    <dataValidation type="list" allowBlank="1" showErrorMessage="1" sqref="B19 M19 X19">
      <formula1>"○,×"</formula1>
    </dataValidation>
    <dataValidation type="list" allowBlank="1" showErrorMessage="1" sqref="L61 L124 L156">
      <formula1>"令和,平成"</formula1>
    </dataValidation>
  </dataValidations>
  <printOptions/>
  <pageMargins bottom="0.747916666666667" footer="0.0" header="0.0" left="0.708333333333333" right="0.708333333333333" top="0.747916666666667"/>
  <pageSetup fitToHeight="0" paperSize="9" orientation="portrait"/>
  <headerFooter>
    <oddHeader/>
    <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63"/>
    <col customWidth="1" min="2" max="11" width="2.63"/>
    <col customWidth="1" min="12" max="12" width="20.75"/>
    <col customWidth="1" min="13" max="13" width="11.25"/>
    <col customWidth="1" min="14" max="14" width="13.88"/>
    <col customWidth="1" min="15" max="16" width="31.25"/>
    <col customWidth="1" min="17" max="17" width="10.63"/>
    <col customWidth="1" min="18" max="20" width="10.0"/>
    <col customWidth="1" min="21" max="21" width="6.75"/>
    <col customWidth="1" min="22" max="22" width="4.25"/>
    <col customWidth="1" min="23" max="23" width="3.63"/>
    <col customWidth="1" min="24" max="24" width="3.13"/>
    <col customWidth="1" min="25" max="25" width="3.63"/>
    <col customWidth="1" min="26" max="26" width="7.88"/>
    <col customWidth="1" min="27" max="27" width="3.63"/>
    <col customWidth="1" min="28" max="28" width="3.13"/>
    <col customWidth="1" min="29" max="29" width="3.63"/>
    <col customWidth="1" min="30" max="30" width="3.13"/>
    <col customWidth="1" min="31" max="31" width="2.5"/>
    <col customWidth="1" min="32" max="32" width="3.5"/>
    <col customWidth="1" min="33" max="33" width="5.5"/>
    <col customWidth="1" min="34" max="34" width="14.25"/>
  </cols>
  <sheetData>
    <row r="1" ht="21.0" customHeight="1">
      <c r="A1" s="110" t="s">
        <v>366</v>
      </c>
      <c r="B1" s="5"/>
      <c r="C1" s="5"/>
      <c r="D1" s="5"/>
      <c r="E1" s="5"/>
      <c r="F1" s="5"/>
      <c r="G1" s="110" t="s">
        <v>367</v>
      </c>
      <c r="H1" s="5"/>
      <c r="I1" s="5"/>
      <c r="J1" s="5"/>
      <c r="K1" s="5"/>
      <c r="L1" s="5"/>
      <c r="M1" s="5"/>
      <c r="N1" s="5"/>
      <c r="O1" s="5"/>
      <c r="P1" s="5"/>
      <c r="Q1" s="5"/>
      <c r="R1" s="5"/>
      <c r="S1" s="5"/>
      <c r="T1" s="5"/>
      <c r="U1" s="5"/>
      <c r="V1" s="5"/>
      <c r="W1" s="5"/>
      <c r="X1" s="5"/>
      <c r="Y1" s="5"/>
      <c r="Z1" s="5"/>
      <c r="AA1" s="5"/>
      <c r="AB1" s="5"/>
      <c r="AC1" s="5"/>
      <c r="AD1" s="5"/>
      <c r="AE1" s="5"/>
      <c r="AF1" s="5"/>
      <c r="AG1" s="5"/>
      <c r="AH1" s="5"/>
    </row>
    <row r="2" ht="21.0" customHeight="1">
      <c r="A2" s="5"/>
      <c r="B2" s="110"/>
      <c r="C2" s="110"/>
      <c r="D2" s="110"/>
      <c r="E2" s="110"/>
      <c r="F2" s="110"/>
      <c r="G2" s="110"/>
      <c r="H2" s="110"/>
      <c r="I2" s="110"/>
      <c r="J2" s="110"/>
      <c r="K2" s="110"/>
      <c r="L2" s="110"/>
      <c r="M2" s="110"/>
      <c r="N2" s="110"/>
      <c r="O2" s="110"/>
      <c r="P2" s="110"/>
      <c r="Q2" s="110"/>
      <c r="R2" s="110"/>
      <c r="S2" s="110"/>
      <c r="T2" s="110"/>
      <c r="U2" s="110"/>
      <c r="V2" s="110"/>
      <c r="W2" s="5"/>
      <c r="X2" s="5"/>
      <c r="Y2" s="5"/>
      <c r="Z2" s="5"/>
      <c r="AA2" s="5"/>
      <c r="AB2" s="698"/>
      <c r="AC2" s="698"/>
      <c r="AD2" s="698"/>
      <c r="AE2" s="698"/>
      <c r="AF2" s="698"/>
      <c r="AG2" s="698"/>
      <c r="AH2" s="698"/>
    </row>
    <row r="3" ht="27.0" customHeight="1">
      <c r="A3" s="699" t="s">
        <v>12</v>
      </c>
      <c r="B3" s="19"/>
      <c r="C3" s="19"/>
      <c r="D3" s="700" t="str">
        <f>IF('基本情報入力シート'!M38="","",'基本情報入力シート'!M38)</f>
        <v>○○ケアサービス</v>
      </c>
      <c r="E3" s="13"/>
      <c r="F3" s="13"/>
      <c r="G3" s="13"/>
      <c r="H3" s="13"/>
      <c r="I3" s="13"/>
      <c r="J3" s="13"/>
      <c r="K3" s="13"/>
      <c r="L3" s="13"/>
      <c r="M3" s="13"/>
      <c r="N3" s="13"/>
      <c r="O3" s="14"/>
      <c r="P3" s="4"/>
      <c r="Q3" s="701"/>
      <c r="R3" s="701"/>
      <c r="S3" s="5"/>
      <c r="T3" s="5"/>
      <c r="U3" s="5"/>
      <c r="V3" s="701"/>
      <c r="W3" s="5"/>
      <c r="X3" s="5"/>
      <c r="Y3" s="5"/>
      <c r="Z3" s="5"/>
      <c r="AA3" s="5"/>
      <c r="AB3" s="5"/>
      <c r="AC3" s="5"/>
      <c r="AD3" s="5"/>
      <c r="AE3" s="5"/>
      <c r="AF3" s="5"/>
      <c r="AG3" s="5"/>
      <c r="AH3" s="5"/>
    </row>
    <row r="4" ht="21.0" customHeight="1">
      <c r="A4" s="702"/>
      <c r="B4" s="702"/>
      <c r="C4" s="702"/>
      <c r="D4" s="703"/>
      <c r="E4" s="703"/>
      <c r="F4" s="703"/>
      <c r="G4" s="703"/>
      <c r="H4" s="703"/>
      <c r="I4" s="703"/>
      <c r="J4" s="703"/>
      <c r="K4" s="703"/>
      <c r="L4" s="703"/>
      <c r="M4" s="703"/>
      <c r="N4" s="703"/>
      <c r="O4" s="703"/>
      <c r="P4" s="703"/>
      <c r="Q4" s="701"/>
      <c r="R4" s="701"/>
      <c r="S4" s="5"/>
      <c r="T4" s="5"/>
      <c r="U4" s="5"/>
      <c r="V4" s="701"/>
      <c r="W4" s="5"/>
      <c r="X4" s="5"/>
      <c r="Y4" s="5"/>
      <c r="Z4" s="5"/>
      <c r="AA4" s="5"/>
      <c r="AB4" s="5"/>
      <c r="AC4" s="5"/>
      <c r="AD4" s="5"/>
      <c r="AE4" s="5"/>
      <c r="AF4" s="5"/>
      <c r="AG4" s="5"/>
      <c r="AH4" s="5"/>
    </row>
    <row r="5" ht="27.75" customHeight="1">
      <c r="A5" s="704" t="s">
        <v>368</v>
      </c>
      <c r="B5" s="19"/>
      <c r="C5" s="19"/>
      <c r="D5" s="19"/>
      <c r="E5" s="19"/>
      <c r="F5" s="19"/>
      <c r="G5" s="19"/>
      <c r="H5" s="19"/>
      <c r="I5" s="19"/>
      <c r="J5" s="19"/>
      <c r="K5" s="19"/>
      <c r="L5" s="19"/>
      <c r="M5" s="19"/>
      <c r="N5" s="19"/>
      <c r="O5" s="705" t="str">
        <f>IF(SUM(AH11:AH110)=0,"",SUM(AH11:AH110))</f>
        <v/>
      </c>
      <c r="P5" s="703"/>
      <c r="Q5" s="701"/>
      <c r="R5" s="701"/>
      <c r="S5" s="5"/>
      <c r="T5" s="5"/>
      <c r="U5" s="5"/>
      <c r="V5" s="701"/>
      <c r="W5" s="5"/>
      <c r="X5" s="5"/>
      <c r="Y5" s="5"/>
      <c r="Z5" s="5"/>
      <c r="AA5" s="5"/>
      <c r="AB5" s="5"/>
      <c r="AC5" s="5"/>
      <c r="AD5" s="5"/>
      <c r="AE5" s="5"/>
      <c r="AF5" s="5"/>
      <c r="AG5" s="5"/>
      <c r="AH5" s="5"/>
    </row>
    <row r="6" ht="21.0" customHeight="1">
      <c r="A6" s="5"/>
      <c r="B6" s="5"/>
      <c r="C6" s="5"/>
      <c r="D6" s="5"/>
      <c r="E6" s="5"/>
      <c r="F6" s="5"/>
      <c r="G6" s="5"/>
      <c r="H6" s="5"/>
      <c r="I6" s="5"/>
      <c r="J6" s="5"/>
      <c r="K6" s="5"/>
      <c r="L6" s="5"/>
      <c r="M6" s="5"/>
      <c r="N6" s="5"/>
      <c r="O6" s="5"/>
      <c r="P6" s="5"/>
      <c r="Q6" s="706"/>
      <c r="R6" s="706"/>
      <c r="S6" s="5"/>
      <c r="T6" s="5"/>
      <c r="U6" s="5"/>
      <c r="V6" s="5"/>
      <c r="W6" s="5"/>
      <c r="X6" s="5"/>
      <c r="Y6" s="5"/>
      <c r="Z6" s="5"/>
      <c r="AA6" s="5"/>
      <c r="AB6" s="5"/>
      <c r="AC6" s="5"/>
      <c r="AD6" s="5"/>
      <c r="AE6" s="5"/>
      <c r="AF6" s="5"/>
      <c r="AG6" s="5"/>
      <c r="AH6" s="707"/>
    </row>
    <row r="7" ht="18.0" customHeight="1">
      <c r="A7" s="708"/>
      <c r="B7" s="709" t="s">
        <v>41</v>
      </c>
      <c r="C7" s="55"/>
      <c r="D7" s="55"/>
      <c r="E7" s="55"/>
      <c r="F7" s="55"/>
      <c r="G7" s="55"/>
      <c r="H7" s="55"/>
      <c r="I7" s="55"/>
      <c r="J7" s="55"/>
      <c r="K7" s="56"/>
      <c r="L7" s="710" t="s">
        <v>42</v>
      </c>
      <c r="M7" s="711"/>
      <c r="N7" s="712"/>
      <c r="O7" s="710" t="s">
        <v>44</v>
      </c>
      <c r="P7" s="713" t="s">
        <v>45</v>
      </c>
      <c r="Q7" s="714" t="s">
        <v>369</v>
      </c>
      <c r="R7" s="715" t="s">
        <v>370</v>
      </c>
      <c r="S7" s="716" t="s">
        <v>107</v>
      </c>
      <c r="T7" s="717"/>
      <c r="U7" s="717"/>
      <c r="V7" s="717"/>
      <c r="W7" s="717"/>
      <c r="X7" s="717"/>
      <c r="Y7" s="717"/>
      <c r="Z7" s="717"/>
      <c r="AA7" s="717"/>
      <c r="AB7" s="717"/>
      <c r="AC7" s="717"/>
      <c r="AD7" s="717"/>
      <c r="AE7" s="717"/>
      <c r="AF7" s="717"/>
      <c r="AG7" s="717"/>
      <c r="AH7" s="718"/>
    </row>
    <row r="8" ht="13.5" customHeight="1">
      <c r="A8" s="312"/>
      <c r="B8" s="68"/>
      <c r="K8" s="65"/>
      <c r="L8" s="312"/>
      <c r="M8" s="719"/>
      <c r="N8" s="720"/>
      <c r="O8" s="312"/>
      <c r="P8" s="721"/>
      <c r="Q8" s="312"/>
      <c r="R8" s="722"/>
      <c r="S8" s="723" t="s">
        <v>371</v>
      </c>
      <c r="T8" s="724" t="s">
        <v>372</v>
      </c>
      <c r="U8" s="725" t="s">
        <v>373</v>
      </c>
      <c r="V8" s="726" t="s">
        <v>374</v>
      </c>
      <c r="W8" s="55"/>
      <c r="X8" s="55"/>
      <c r="Y8" s="55"/>
      <c r="Z8" s="55"/>
      <c r="AA8" s="55"/>
      <c r="AB8" s="55"/>
      <c r="AC8" s="55"/>
      <c r="AD8" s="55"/>
      <c r="AE8" s="55"/>
      <c r="AF8" s="55"/>
      <c r="AG8" s="56"/>
      <c r="AH8" s="727" t="s">
        <v>375</v>
      </c>
    </row>
    <row r="9" ht="112.5" customHeight="1">
      <c r="A9" s="728"/>
      <c r="B9" s="729"/>
      <c r="C9" s="730"/>
      <c r="D9" s="730"/>
      <c r="E9" s="730"/>
      <c r="F9" s="730"/>
      <c r="G9" s="730"/>
      <c r="H9" s="730"/>
      <c r="I9" s="730"/>
      <c r="J9" s="730"/>
      <c r="K9" s="731"/>
      <c r="L9" s="728"/>
      <c r="M9" s="732" t="s">
        <v>48</v>
      </c>
      <c r="N9" s="732" t="s">
        <v>49</v>
      </c>
      <c r="O9" s="728"/>
      <c r="P9" s="733"/>
      <c r="Q9" s="728"/>
      <c r="R9" s="734"/>
      <c r="S9" s="735"/>
      <c r="T9" s="736"/>
      <c r="U9" s="728"/>
      <c r="V9" s="729"/>
      <c r="W9" s="730"/>
      <c r="X9" s="730"/>
      <c r="Y9" s="730"/>
      <c r="Z9" s="730"/>
      <c r="AA9" s="730"/>
      <c r="AB9" s="730"/>
      <c r="AC9" s="730"/>
      <c r="AD9" s="730"/>
      <c r="AE9" s="730"/>
      <c r="AF9" s="730"/>
      <c r="AG9" s="731"/>
      <c r="AH9" s="734"/>
    </row>
    <row r="10" ht="13.5" customHeight="1">
      <c r="A10" s="737"/>
      <c r="B10" s="738"/>
      <c r="C10" s="739"/>
      <c r="D10" s="739"/>
      <c r="E10" s="739"/>
      <c r="F10" s="739"/>
      <c r="G10" s="739"/>
      <c r="H10" s="739"/>
      <c r="I10" s="739"/>
      <c r="J10" s="739"/>
      <c r="K10" s="740"/>
      <c r="L10" s="741"/>
      <c r="M10" s="741"/>
      <c r="N10" s="741"/>
      <c r="O10" s="741"/>
      <c r="P10" s="738"/>
      <c r="Q10" s="742"/>
      <c r="R10" s="743"/>
      <c r="S10" s="744"/>
      <c r="T10" s="745"/>
      <c r="U10" s="746"/>
      <c r="V10" s="747"/>
      <c r="W10" s="748"/>
      <c r="X10" s="748"/>
      <c r="Y10" s="748"/>
      <c r="Z10" s="748"/>
      <c r="AA10" s="748"/>
      <c r="AB10" s="748"/>
      <c r="AC10" s="748"/>
      <c r="AD10" s="748"/>
      <c r="AE10" s="748"/>
      <c r="AF10" s="748"/>
      <c r="AG10" s="748"/>
      <c r="AH10" s="743"/>
    </row>
    <row r="11" ht="36.75" customHeight="1">
      <c r="A11" s="749">
        <v>1.0</v>
      </c>
      <c r="B11" s="750" t="str">
        <f>IF('基本情報入力シート'!C54="","",'基本情報入力シート'!C54)</f>
        <v>1334567890</v>
      </c>
      <c r="C11" s="19"/>
      <c r="D11" s="19"/>
      <c r="E11" s="19"/>
      <c r="F11" s="19"/>
      <c r="G11" s="19"/>
      <c r="H11" s="19"/>
      <c r="I11" s="19"/>
      <c r="J11" s="19"/>
      <c r="K11" s="41"/>
      <c r="L11" s="749" t="str">
        <f>IF('基本情報入力シート'!M54="","",'基本情報入力シート'!M54)</f>
        <v>東京都</v>
      </c>
      <c r="M11" s="749" t="str">
        <f>IF('基本情報入力シート'!R54="","",'基本情報入力シート'!R54)</f>
        <v>東京都</v>
      </c>
      <c r="N11" s="749" t="str">
        <f>IF('基本情報入力シート'!W54="","",'基本情報入力シート'!W54)</f>
        <v>千代田区</v>
      </c>
      <c r="O11" s="749" t="str">
        <f>IF('基本情報入力シート'!X54="","",'基本情報入力シート'!X54)</f>
        <v>介護保険事業所名称０１</v>
      </c>
      <c r="P11" s="751" t="str">
        <f>IF('基本情報入力シート'!Y54="","",'基本情報入力シート'!Y54)</f>
        <v>訪問介護</v>
      </c>
      <c r="Q11" s="752">
        <f>IF('基本情報入力シート'!Z54="","",'基本情報入力シート'!Z54)</f>
        <v>225000</v>
      </c>
      <c r="R11" s="753">
        <f>IF('基本情報入力シート'!AA54="","",'基本情報入力シート'!AA54)</f>
        <v>11.4</v>
      </c>
      <c r="S11" s="754" t="s">
        <v>376</v>
      </c>
      <c r="T11" s="755" t="s">
        <v>377</v>
      </c>
      <c r="U11" s="756" t="str">
        <f>IF(P11="","",VLOOKUP(P11,【参考】数式用!$A$5:$I$28,MATCH(T11,【参考】数式用!$C$4:$G$4,0)+2,0))))</f>
        <v>#ERROR!</v>
      </c>
      <c r="V11" s="129" t="s">
        <v>98</v>
      </c>
      <c r="W11" s="757">
        <v>5.0</v>
      </c>
      <c r="X11" s="130" t="s">
        <v>129</v>
      </c>
      <c r="Y11" s="757">
        <v>4.0</v>
      </c>
      <c r="Z11" s="130" t="s">
        <v>378</v>
      </c>
      <c r="AA11" s="757">
        <v>6.0</v>
      </c>
      <c r="AB11" s="130" t="s">
        <v>129</v>
      </c>
      <c r="AC11" s="757">
        <v>3.0</v>
      </c>
      <c r="AD11" s="130" t="s">
        <v>130</v>
      </c>
      <c r="AE11" s="758" t="s">
        <v>141</v>
      </c>
      <c r="AF11" s="759">
        <f t="shared" ref="AF11:AF110" si="1">IF(W11&gt;=1,(AA11*12+AC11)-(W11*12+Y11)+1,"")</f>
        <v>12</v>
      </c>
      <c r="AG11" s="130" t="s">
        <v>379</v>
      </c>
      <c r="AH11" s="760" t="str">
        <f t="shared" ref="AH11:AH110" si="2">IFERROR(ROUNDDOWN(ROUND(Q11*U11,0)*R11,0)*AF11,"")</f>
        <v/>
      </c>
    </row>
    <row r="12" ht="36.75" customHeight="1">
      <c r="A12" s="749">
        <f t="shared" ref="A12:A110" si="3">A11+1</f>
        <v>2</v>
      </c>
      <c r="B12" s="750">
        <f>IF('基本情報入力シート'!C55="","",'基本情報入力シート'!C55)</f>
        <v>1334567890</v>
      </c>
      <c r="C12" s="19"/>
      <c r="D12" s="19"/>
      <c r="E12" s="19"/>
      <c r="F12" s="19"/>
      <c r="G12" s="19"/>
      <c r="H12" s="19"/>
      <c r="I12" s="19"/>
      <c r="J12" s="19"/>
      <c r="K12" s="41"/>
      <c r="L12" s="749" t="str">
        <f>IF('基本情報入力シート'!M55="","",'基本情報入力シート'!M55)</f>
        <v>千代田区・中央区・港区</v>
      </c>
      <c r="M12" s="749" t="str">
        <f>IF('基本情報入力シート'!R55="","",'基本情報入力シート'!R55)</f>
        <v>東京都</v>
      </c>
      <c r="N12" s="749" t="str">
        <f>IF('基本情報入力シート'!W55="","",'基本情報入力シート'!W55)</f>
        <v>千代田区</v>
      </c>
      <c r="O12" s="749" t="str">
        <f>IF('基本情報入力シート'!X55="","",'基本情報入力シート'!X55)</f>
        <v>介護保険事業所名称０１</v>
      </c>
      <c r="P12" s="751" t="str">
        <f>IF('基本情報入力シート'!Y55="","",'基本情報入力シート'!Y55)</f>
        <v>訪問型サービス（総合事業）</v>
      </c>
      <c r="Q12" s="752">
        <f>IF('基本情報入力シート'!Z55="","",'基本情報入力シート'!Z55)</f>
        <v>95000</v>
      </c>
      <c r="R12" s="753">
        <f>IF('基本情報入力シート'!AA55="","",'基本情報入力シート'!AA55)</f>
        <v>11.4</v>
      </c>
      <c r="S12" s="754" t="s">
        <v>376</v>
      </c>
      <c r="T12" s="755" t="s">
        <v>377</v>
      </c>
      <c r="U12" s="756" t="str">
        <f>IF(P12="","",VLOOKUP(P12,【参考】数式用!$A$5:$I$28,MATCH(T12,【参考】数式用!$C$4:$G$4,0)+2,0))))</f>
        <v>#ERROR!</v>
      </c>
      <c r="V12" s="129" t="s">
        <v>98</v>
      </c>
      <c r="W12" s="757">
        <v>5.0</v>
      </c>
      <c r="X12" s="130" t="s">
        <v>129</v>
      </c>
      <c r="Y12" s="757">
        <v>4.0</v>
      </c>
      <c r="Z12" s="130" t="s">
        <v>378</v>
      </c>
      <c r="AA12" s="757">
        <v>6.0</v>
      </c>
      <c r="AB12" s="130" t="s">
        <v>129</v>
      </c>
      <c r="AC12" s="757">
        <v>3.0</v>
      </c>
      <c r="AD12" s="130" t="s">
        <v>130</v>
      </c>
      <c r="AE12" s="758" t="s">
        <v>141</v>
      </c>
      <c r="AF12" s="759">
        <f t="shared" si="1"/>
        <v>12</v>
      </c>
      <c r="AG12" s="130" t="s">
        <v>379</v>
      </c>
      <c r="AH12" s="760" t="str">
        <f t="shared" si="2"/>
        <v/>
      </c>
    </row>
    <row r="13" ht="36.75" customHeight="1">
      <c r="A13" s="749">
        <f t="shared" si="3"/>
        <v>3</v>
      </c>
      <c r="B13" s="750">
        <f>IF('基本情報入力シート'!C56="","",'基本情報入力シート'!C56)</f>
        <v>1334567891</v>
      </c>
      <c r="C13" s="19"/>
      <c r="D13" s="19"/>
      <c r="E13" s="19"/>
      <c r="F13" s="19"/>
      <c r="G13" s="19"/>
      <c r="H13" s="19"/>
      <c r="I13" s="19"/>
      <c r="J13" s="19"/>
      <c r="K13" s="41"/>
      <c r="L13" s="749" t="str">
        <f>IF('基本情報入力シート'!M56="","",'基本情報入力シート'!M56)</f>
        <v>東京都</v>
      </c>
      <c r="M13" s="749" t="str">
        <f>IF('基本情報入力シート'!R56="","",'基本情報入力シート'!R56)</f>
        <v>東京都</v>
      </c>
      <c r="N13" s="749" t="str">
        <f>IF('基本情報入力シート'!W56="","",'基本情報入力シート'!W56)</f>
        <v>豊島区</v>
      </c>
      <c r="O13" s="749" t="str">
        <f>IF('基本情報入力シート'!X56="","",'基本情報入力シート'!X56)</f>
        <v>介護保険事業所名称０２</v>
      </c>
      <c r="P13" s="751" t="str">
        <f>IF('基本情報入力シート'!Y56="","",'基本情報入力シート'!Y56)</f>
        <v>通所介護</v>
      </c>
      <c r="Q13" s="752">
        <f>IF('基本情報入力シート'!Z56="","",'基本情報入力シート'!Z56)</f>
        <v>385000</v>
      </c>
      <c r="R13" s="753">
        <f>IF('基本情報入力シート'!AA56="","",'基本情報入力シート'!AA56)</f>
        <v>10.9</v>
      </c>
      <c r="S13" s="754" t="s">
        <v>376</v>
      </c>
      <c r="T13" s="755" t="s">
        <v>377</v>
      </c>
      <c r="U13" s="756" t="str">
        <f>IF(P13="","",VLOOKUP(P13,【参考】数式用!$A$5:$I$28,MATCH(T13,【参考】数式用!$C$4:$G$4,0)+2,0))))</f>
        <v>#ERROR!</v>
      </c>
      <c r="V13" s="129" t="s">
        <v>98</v>
      </c>
      <c r="W13" s="757">
        <v>5.0</v>
      </c>
      <c r="X13" s="130" t="s">
        <v>129</v>
      </c>
      <c r="Y13" s="757">
        <v>4.0</v>
      </c>
      <c r="Z13" s="130" t="s">
        <v>378</v>
      </c>
      <c r="AA13" s="757">
        <v>6.0</v>
      </c>
      <c r="AB13" s="130" t="s">
        <v>129</v>
      </c>
      <c r="AC13" s="757">
        <v>3.0</v>
      </c>
      <c r="AD13" s="130" t="s">
        <v>130</v>
      </c>
      <c r="AE13" s="758" t="s">
        <v>141</v>
      </c>
      <c r="AF13" s="759">
        <f t="shared" si="1"/>
        <v>12</v>
      </c>
      <c r="AG13" s="130" t="s">
        <v>379</v>
      </c>
      <c r="AH13" s="760" t="str">
        <f t="shared" si="2"/>
        <v/>
      </c>
    </row>
    <row r="14" ht="36.75" customHeight="1">
      <c r="A14" s="749">
        <f t="shared" si="3"/>
        <v>4</v>
      </c>
      <c r="B14" s="750">
        <f>IF('基本情報入力シート'!C57="","",'基本情報入力シート'!C57)</f>
        <v>1334567892</v>
      </c>
      <c r="C14" s="19"/>
      <c r="D14" s="19"/>
      <c r="E14" s="19"/>
      <c r="F14" s="19"/>
      <c r="G14" s="19"/>
      <c r="H14" s="19"/>
      <c r="I14" s="19"/>
      <c r="J14" s="19"/>
      <c r="K14" s="41"/>
      <c r="L14" s="749" t="str">
        <f>IF('基本情報入力シート'!M57="","",'基本情報入力シート'!M57)</f>
        <v>横浜市</v>
      </c>
      <c r="M14" s="749" t="str">
        <f>IF('基本情報入力シート'!R57="","",'基本情報入力シート'!R57)</f>
        <v>神奈川県</v>
      </c>
      <c r="N14" s="749" t="str">
        <f>IF('基本情報入力シート'!W57="","",'基本情報入力シート'!W57)</f>
        <v>横浜市</v>
      </c>
      <c r="O14" s="749" t="str">
        <f>IF('基本情報入力シート'!X57="","",'基本情報入力シート'!X57)</f>
        <v>介護保険事業所名称０３</v>
      </c>
      <c r="P14" s="751" t="str">
        <f>IF('基本情報入力シート'!Y57="","",'基本情報入力シート'!Y57)</f>
        <v>（介護予防）小規模多機能型居宅介護</v>
      </c>
      <c r="Q14" s="752">
        <f>IF('基本情報入力シート'!Z57="","",'基本情報入力シート'!Z57)</f>
        <v>425000</v>
      </c>
      <c r="R14" s="753">
        <f>IF('基本情報入力シート'!AA57="","",'基本情報入力シート'!AA57)</f>
        <v>10.88</v>
      </c>
      <c r="S14" s="754" t="s">
        <v>380</v>
      </c>
      <c r="T14" s="755" t="s">
        <v>381</v>
      </c>
      <c r="U14" s="756" t="str">
        <f>IF(P14="","",VLOOKUP(P14,【参考】数式用!$A$5:$I$28,MATCH(T14,【参考】数式用!$C$4:$G$4,0)+2,0))))</f>
        <v>#ERROR!</v>
      </c>
      <c r="V14" s="129" t="s">
        <v>98</v>
      </c>
      <c r="W14" s="757">
        <v>5.0</v>
      </c>
      <c r="X14" s="130" t="s">
        <v>129</v>
      </c>
      <c r="Y14" s="757">
        <v>4.0</v>
      </c>
      <c r="Z14" s="130" t="s">
        <v>378</v>
      </c>
      <c r="AA14" s="757">
        <v>6.0</v>
      </c>
      <c r="AB14" s="130" t="s">
        <v>129</v>
      </c>
      <c r="AC14" s="757">
        <v>3.0</v>
      </c>
      <c r="AD14" s="130" t="s">
        <v>130</v>
      </c>
      <c r="AE14" s="758" t="s">
        <v>141</v>
      </c>
      <c r="AF14" s="759">
        <f t="shared" si="1"/>
        <v>12</v>
      </c>
      <c r="AG14" s="130" t="s">
        <v>379</v>
      </c>
      <c r="AH14" s="760" t="str">
        <f t="shared" si="2"/>
        <v/>
      </c>
    </row>
    <row r="15" ht="36.75" customHeight="1">
      <c r="A15" s="749">
        <f t="shared" si="3"/>
        <v>5</v>
      </c>
      <c r="B15" s="750">
        <f>IF('基本情報入力シート'!C58="","",'基本情報入力シート'!C58)</f>
        <v>1334567893</v>
      </c>
      <c r="C15" s="19"/>
      <c r="D15" s="19"/>
      <c r="E15" s="19"/>
      <c r="F15" s="19"/>
      <c r="G15" s="19"/>
      <c r="H15" s="19"/>
      <c r="I15" s="19"/>
      <c r="J15" s="19"/>
      <c r="K15" s="41"/>
      <c r="L15" s="749" t="str">
        <f>IF('基本情報入力シート'!M58="","",'基本情報入力シート'!M58)</f>
        <v>千葉県</v>
      </c>
      <c r="M15" s="749" t="str">
        <f>IF('基本情報入力シート'!R58="","",'基本情報入力シート'!R58)</f>
        <v>千葉県</v>
      </c>
      <c r="N15" s="749" t="str">
        <f>IF('基本情報入力シート'!W58="","",'基本情報入力シート'!W58)</f>
        <v>千葉市</v>
      </c>
      <c r="O15" s="749" t="str">
        <f>IF('基本情報入力シート'!X58="","",'基本情報入力シート'!X58)</f>
        <v>介護保険事業所名称０４</v>
      </c>
      <c r="P15" s="751" t="str">
        <f>IF('基本情報入力シート'!Y58="","",'基本情報入力シート'!Y58)</f>
        <v>介護老人福祉施設</v>
      </c>
      <c r="Q15" s="752">
        <f>IF('基本情報入力シート'!Z58="","",'基本情報入力シート'!Z58)</f>
        <v>2135000</v>
      </c>
      <c r="R15" s="753">
        <f>IF('基本情報入力シート'!AA58="","",'基本情報入力シート'!AA58)</f>
        <v>10.68</v>
      </c>
      <c r="S15" s="754" t="s">
        <v>376</v>
      </c>
      <c r="T15" s="755" t="s">
        <v>381</v>
      </c>
      <c r="U15" s="756" t="str">
        <f>IF(P15="","",VLOOKUP(P15,【参考】数式用!$A$5:$I$28,MATCH(T15,【参考】数式用!$C$4:$G$4,0)+2,0))))</f>
        <v>#ERROR!</v>
      </c>
      <c r="V15" s="129" t="s">
        <v>98</v>
      </c>
      <c r="W15" s="757">
        <v>5.0</v>
      </c>
      <c r="X15" s="130" t="s">
        <v>129</v>
      </c>
      <c r="Y15" s="757">
        <v>4.0</v>
      </c>
      <c r="Z15" s="130" t="s">
        <v>378</v>
      </c>
      <c r="AA15" s="757">
        <v>6.0</v>
      </c>
      <c r="AB15" s="130" t="s">
        <v>129</v>
      </c>
      <c r="AC15" s="757">
        <v>3.0</v>
      </c>
      <c r="AD15" s="130" t="s">
        <v>130</v>
      </c>
      <c r="AE15" s="758" t="s">
        <v>141</v>
      </c>
      <c r="AF15" s="759">
        <f t="shared" si="1"/>
        <v>12</v>
      </c>
      <c r="AG15" s="130" t="s">
        <v>379</v>
      </c>
      <c r="AH15" s="760" t="str">
        <f t="shared" si="2"/>
        <v/>
      </c>
    </row>
    <row r="16" ht="36.75" customHeight="1">
      <c r="A16" s="749">
        <f t="shared" si="3"/>
        <v>6</v>
      </c>
      <c r="B16" s="750">
        <f>IF('基本情報入力シート'!C59="","",'基本情報入力シート'!C59)</f>
        <v>1334567893</v>
      </c>
      <c r="C16" s="19"/>
      <c r="D16" s="19"/>
      <c r="E16" s="19"/>
      <c r="F16" s="19"/>
      <c r="G16" s="19"/>
      <c r="H16" s="19"/>
      <c r="I16" s="19"/>
      <c r="J16" s="19"/>
      <c r="K16" s="41"/>
      <c r="L16" s="749" t="str">
        <f>IF('基本情報入力シート'!M59="","",'基本情報入力シート'!M59)</f>
        <v>千葉県</v>
      </c>
      <c r="M16" s="749" t="str">
        <f>IF('基本情報入力シート'!R59="","",'基本情報入力シート'!R59)</f>
        <v>千葉県</v>
      </c>
      <c r="N16" s="749" t="str">
        <f>IF('基本情報入力シート'!W59="","",'基本情報入力シート'!W59)</f>
        <v>千葉市</v>
      </c>
      <c r="O16" s="749" t="str">
        <f>IF('基本情報入力シート'!X59="","",'基本情報入力シート'!X59)</f>
        <v>介護保険事業所名称０４</v>
      </c>
      <c r="P16" s="751" t="str">
        <f>IF('基本情報入力シート'!Y59="","",'基本情報入力シート'!Y59)</f>
        <v>（介護予防）短期入所生活介護</v>
      </c>
      <c r="Q16" s="752">
        <f>IF('基本情報入力シート'!Z59="","",'基本情報入力シート'!Z59)</f>
        <v>185000</v>
      </c>
      <c r="R16" s="753">
        <f>IF('基本情報入力シート'!AA59="","",'基本情報入力シート'!AA59)</f>
        <v>10.68</v>
      </c>
      <c r="S16" s="754" t="s">
        <v>376</v>
      </c>
      <c r="T16" s="755" t="s">
        <v>381</v>
      </c>
      <c r="U16" s="756" t="str">
        <f>IF(P16="","",VLOOKUP(P16,【参考】数式用!$A$5:$I$28,MATCH(T16,【参考】数式用!$C$4:$G$4,0)+2,0))))</f>
        <v>#ERROR!</v>
      </c>
      <c r="V16" s="129" t="s">
        <v>98</v>
      </c>
      <c r="W16" s="757">
        <v>5.0</v>
      </c>
      <c r="X16" s="130" t="s">
        <v>129</v>
      </c>
      <c r="Y16" s="757">
        <v>4.0</v>
      </c>
      <c r="Z16" s="130" t="s">
        <v>378</v>
      </c>
      <c r="AA16" s="757">
        <v>6.0</v>
      </c>
      <c r="AB16" s="130" t="s">
        <v>129</v>
      </c>
      <c r="AC16" s="757">
        <v>3.0</v>
      </c>
      <c r="AD16" s="130" t="s">
        <v>130</v>
      </c>
      <c r="AE16" s="758" t="s">
        <v>141</v>
      </c>
      <c r="AF16" s="759">
        <f t="shared" si="1"/>
        <v>12</v>
      </c>
      <c r="AG16" s="130" t="s">
        <v>379</v>
      </c>
      <c r="AH16" s="760" t="str">
        <f t="shared" si="2"/>
        <v/>
      </c>
    </row>
    <row r="17" ht="36.75" customHeight="1">
      <c r="A17" s="749">
        <f t="shared" si="3"/>
        <v>7</v>
      </c>
      <c r="B17" s="761" t="str">
        <f>IF('基本情報入力シート'!C60="","",'基本情報入力シート'!C60)</f>
        <v/>
      </c>
      <c r="C17" s="19"/>
      <c r="D17" s="19"/>
      <c r="E17" s="19"/>
      <c r="F17" s="19"/>
      <c r="G17" s="19"/>
      <c r="H17" s="19"/>
      <c r="I17" s="19"/>
      <c r="J17" s="19"/>
      <c r="K17" s="41"/>
      <c r="L17" s="749" t="str">
        <f>IF('基本情報入力シート'!M60="","",'基本情報入力シート'!M60)</f>
        <v/>
      </c>
      <c r="M17" s="749" t="str">
        <f>IF('基本情報入力シート'!R60="","",'基本情報入力シート'!R60)</f>
        <v/>
      </c>
      <c r="N17" s="749" t="str">
        <f>IF('基本情報入力シート'!W60="","",'基本情報入力シート'!W60)</f>
        <v/>
      </c>
      <c r="O17" s="749" t="str">
        <f>IF('基本情報入力シート'!X60="","",'基本情報入力シート'!X60)</f>
        <v/>
      </c>
      <c r="P17" s="751" t="str">
        <f>IF('基本情報入力シート'!Y60="","",'基本情報入力シート'!Y60)</f>
        <v/>
      </c>
      <c r="Q17" s="752" t="str">
        <f>IF('基本情報入力シート'!Z60="","",'基本情報入力シート'!Z60)</f>
        <v/>
      </c>
      <c r="R17" s="753" t="str">
        <f>IF('基本情報入力シート'!AA60="","",'基本情報入力シート'!AA60)</f>
        <v/>
      </c>
      <c r="S17" s="754"/>
      <c r="T17" s="755"/>
      <c r="U17" s="756" t="str">
        <f>IF(P17="","",VLOOKUP(P17,【参考】数式用!$A$5:$I$28,MATCH(T17,【参考】数式用!$C$4:$G$4,0)+2,0))))</f>
        <v>#ERROR!</v>
      </c>
      <c r="V17" s="129" t="s">
        <v>98</v>
      </c>
      <c r="W17" s="757"/>
      <c r="X17" s="130" t="s">
        <v>129</v>
      </c>
      <c r="Y17" s="757"/>
      <c r="Z17" s="130" t="s">
        <v>378</v>
      </c>
      <c r="AA17" s="757"/>
      <c r="AB17" s="130" t="s">
        <v>129</v>
      </c>
      <c r="AC17" s="757"/>
      <c r="AD17" s="130" t="s">
        <v>130</v>
      </c>
      <c r="AE17" s="758" t="s">
        <v>141</v>
      </c>
      <c r="AF17" s="759" t="str">
        <f t="shared" si="1"/>
        <v/>
      </c>
      <c r="AG17" s="130" t="s">
        <v>379</v>
      </c>
      <c r="AH17" s="760" t="str">
        <f t="shared" si="2"/>
        <v/>
      </c>
    </row>
    <row r="18" ht="36.75" customHeight="1">
      <c r="A18" s="749">
        <f t="shared" si="3"/>
        <v>8</v>
      </c>
      <c r="B18" s="761" t="str">
        <f>IF('基本情報入力シート'!C61="","",'基本情報入力シート'!C61)</f>
        <v/>
      </c>
      <c r="C18" s="19"/>
      <c r="D18" s="19"/>
      <c r="E18" s="19"/>
      <c r="F18" s="19"/>
      <c r="G18" s="19"/>
      <c r="H18" s="19"/>
      <c r="I18" s="19"/>
      <c r="J18" s="19"/>
      <c r="K18" s="41"/>
      <c r="L18" s="749" t="str">
        <f>IF('基本情報入力シート'!M61="","",'基本情報入力シート'!M61)</f>
        <v/>
      </c>
      <c r="M18" s="749" t="str">
        <f>IF('基本情報入力シート'!R61="","",'基本情報入力シート'!R61)</f>
        <v/>
      </c>
      <c r="N18" s="749" t="str">
        <f>IF('基本情報入力シート'!W61="","",'基本情報入力シート'!W61)</f>
        <v/>
      </c>
      <c r="O18" s="749" t="str">
        <f>IF('基本情報入力シート'!X61="","",'基本情報入力シート'!X61)</f>
        <v/>
      </c>
      <c r="P18" s="751" t="str">
        <f>IF('基本情報入力シート'!Y61="","",'基本情報入力シート'!Y61)</f>
        <v/>
      </c>
      <c r="Q18" s="752" t="str">
        <f>IF('基本情報入力シート'!Z61="","",'基本情報入力シート'!Z61)</f>
        <v/>
      </c>
      <c r="R18" s="753" t="str">
        <f>IF('基本情報入力シート'!AA61="","",'基本情報入力シート'!AA61)</f>
        <v/>
      </c>
      <c r="S18" s="754"/>
      <c r="T18" s="755"/>
      <c r="U18" s="756" t="str">
        <f>IF(P18="","",VLOOKUP(P18,【参考】数式用!$A$5:$I$28,MATCH(T18,【参考】数式用!$C$4:$G$4,0)+2,0))))</f>
        <v>#ERROR!</v>
      </c>
      <c r="V18" s="129" t="s">
        <v>98</v>
      </c>
      <c r="W18" s="757"/>
      <c r="X18" s="130" t="s">
        <v>129</v>
      </c>
      <c r="Y18" s="757"/>
      <c r="Z18" s="130" t="s">
        <v>378</v>
      </c>
      <c r="AA18" s="757"/>
      <c r="AB18" s="130" t="s">
        <v>129</v>
      </c>
      <c r="AC18" s="757"/>
      <c r="AD18" s="130" t="s">
        <v>130</v>
      </c>
      <c r="AE18" s="758" t="s">
        <v>141</v>
      </c>
      <c r="AF18" s="759" t="str">
        <f t="shared" si="1"/>
        <v/>
      </c>
      <c r="AG18" s="130" t="s">
        <v>379</v>
      </c>
      <c r="AH18" s="760" t="str">
        <f t="shared" si="2"/>
        <v/>
      </c>
    </row>
    <row r="19" ht="36.75" customHeight="1">
      <c r="A19" s="749">
        <f t="shared" si="3"/>
        <v>9</v>
      </c>
      <c r="B19" s="761" t="str">
        <f>IF('基本情報入力シート'!C62="","",'基本情報入力シート'!C62)</f>
        <v/>
      </c>
      <c r="C19" s="19"/>
      <c r="D19" s="19"/>
      <c r="E19" s="19"/>
      <c r="F19" s="19"/>
      <c r="G19" s="19"/>
      <c r="H19" s="19"/>
      <c r="I19" s="19"/>
      <c r="J19" s="19"/>
      <c r="K19" s="41"/>
      <c r="L19" s="749" t="str">
        <f>IF('基本情報入力シート'!M62="","",'基本情報入力シート'!M62)</f>
        <v/>
      </c>
      <c r="M19" s="749" t="str">
        <f>IF('基本情報入力シート'!R62="","",'基本情報入力シート'!R62)</f>
        <v/>
      </c>
      <c r="N19" s="749" t="str">
        <f>IF('基本情報入力シート'!W62="","",'基本情報入力シート'!W62)</f>
        <v/>
      </c>
      <c r="O19" s="749" t="str">
        <f>IF('基本情報入力シート'!X62="","",'基本情報入力シート'!X62)</f>
        <v/>
      </c>
      <c r="P19" s="751" t="str">
        <f>IF('基本情報入力シート'!Y62="","",'基本情報入力シート'!Y62)</f>
        <v/>
      </c>
      <c r="Q19" s="752" t="str">
        <f>IF('基本情報入力シート'!Z62="","",'基本情報入力シート'!Z62)</f>
        <v/>
      </c>
      <c r="R19" s="753" t="str">
        <f>IF('基本情報入力シート'!AA62="","",'基本情報入力シート'!AA62)</f>
        <v/>
      </c>
      <c r="S19" s="754"/>
      <c r="T19" s="755"/>
      <c r="U19" s="756" t="str">
        <f>IF(P19="","",VLOOKUP(P19,【参考】数式用!$A$5:$I$28,MATCH(T19,【参考】数式用!$C$4:$G$4,0)+2,0))))</f>
        <v>#ERROR!</v>
      </c>
      <c r="V19" s="129" t="s">
        <v>98</v>
      </c>
      <c r="W19" s="757"/>
      <c r="X19" s="130" t="s">
        <v>129</v>
      </c>
      <c r="Y19" s="757"/>
      <c r="Z19" s="130" t="s">
        <v>378</v>
      </c>
      <c r="AA19" s="757"/>
      <c r="AB19" s="130" t="s">
        <v>129</v>
      </c>
      <c r="AC19" s="757"/>
      <c r="AD19" s="130" t="s">
        <v>130</v>
      </c>
      <c r="AE19" s="758" t="s">
        <v>141</v>
      </c>
      <c r="AF19" s="759" t="str">
        <f t="shared" si="1"/>
        <v/>
      </c>
      <c r="AG19" s="130" t="s">
        <v>379</v>
      </c>
      <c r="AH19" s="760" t="str">
        <f t="shared" si="2"/>
        <v/>
      </c>
    </row>
    <row r="20" ht="36.75" customHeight="1">
      <c r="A20" s="749">
        <f t="shared" si="3"/>
        <v>10</v>
      </c>
      <c r="B20" s="761" t="str">
        <f>IF('基本情報入力シート'!C63="","",'基本情報入力シート'!C63)</f>
        <v/>
      </c>
      <c r="C20" s="19"/>
      <c r="D20" s="19"/>
      <c r="E20" s="19"/>
      <c r="F20" s="19"/>
      <c r="G20" s="19"/>
      <c r="H20" s="19"/>
      <c r="I20" s="19"/>
      <c r="J20" s="19"/>
      <c r="K20" s="41"/>
      <c r="L20" s="749" t="str">
        <f>IF('基本情報入力シート'!M63="","",'基本情報入力シート'!M63)</f>
        <v/>
      </c>
      <c r="M20" s="749" t="str">
        <f>IF('基本情報入力シート'!R63="","",'基本情報入力シート'!R63)</f>
        <v/>
      </c>
      <c r="N20" s="749" t="str">
        <f>IF('基本情報入力シート'!W63="","",'基本情報入力シート'!W63)</f>
        <v/>
      </c>
      <c r="O20" s="749" t="str">
        <f>IF('基本情報入力シート'!X63="","",'基本情報入力シート'!X63)</f>
        <v/>
      </c>
      <c r="P20" s="751" t="str">
        <f>IF('基本情報入力シート'!Y63="","",'基本情報入力シート'!Y63)</f>
        <v/>
      </c>
      <c r="Q20" s="752" t="str">
        <f>IF('基本情報入力シート'!Z63="","",'基本情報入力シート'!Z63)</f>
        <v/>
      </c>
      <c r="R20" s="753" t="str">
        <f>IF('基本情報入力シート'!AA63="","",'基本情報入力シート'!AA63)</f>
        <v/>
      </c>
      <c r="S20" s="754"/>
      <c r="T20" s="755"/>
      <c r="U20" s="756" t="str">
        <f>IF(P20="","",VLOOKUP(P20,【参考】数式用!$A$5:$I$28,MATCH(T20,【参考】数式用!$C$4:$G$4,0)+2,0))))</f>
        <v>#ERROR!</v>
      </c>
      <c r="V20" s="129" t="s">
        <v>98</v>
      </c>
      <c r="W20" s="757"/>
      <c r="X20" s="130" t="s">
        <v>129</v>
      </c>
      <c r="Y20" s="757"/>
      <c r="Z20" s="130" t="s">
        <v>378</v>
      </c>
      <c r="AA20" s="757"/>
      <c r="AB20" s="130" t="s">
        <v>129</v>
      </c>
      <c r="AC20" s="757"/>
      <c r="AD20" s="130" t="s">
        <v>130</v>
      </c>
      <c r="AE20" s="758" t="s">
        <v>141</v>
      </c>
      <c r="AF20" s="759" t="str">
        <f t="shared" si="1"/>
        <v/>
      </c>
      <c r="AG20" s="130" t="s">
        <v>379</v>
      </c>
      <c r="AH20" s="760" t="str">
        <f t="shared" si="2"/>
        <v/>
      </c>
    </row>
    <row r="21" ht="36.75" customHeight="1">
      <c r="A21" s="749">
        <f t="shared" si="3"/>
        <v>11</v>
      </c>
      <c r="B21" s="761" t="str">
        <f>IF('基本情報入力シート'!C64="","",'基本情報入力シート'!C64)</f>
        <v/>
      </c>
      <c r="C21" s="19"/>
      <c r="D21" s="19"/>
      <c r="E21" s="19"/>
      <c r="F21" s="19"/>
      <c r="G21" s="19"/>
      <c r="H21" s="19"/>
      <c r="I21" s="19"/>
      <c r="J21" s="19"/>
      <c r="K21" s="41"/>
      <c r="L21" s="749" t="str">
        <f>IF('基本情報入力シート'!M64="","",'基本情報入力シート'!M64)</f>
        <v/>
      </c>
      <c r="M21" s="749" t="str">
        <f>IF('基本情報入力シート'!R64="","",'基本情報入力シート'!R64)</f>
        <v/>
      </c>
      <c r="N21" s="749" t="str">
        <f>IF('基本情報入力シート'!W64="","",'基本情報入力シート'!W64)</f>
        <v/>
      </c>
      <c r="O21" s="749" t="str">
        <f>IF('基本情報入力シート'!X64="","",'基本情報入力シート'!X64)</f>
        <v/>
      </c>
      <c r="P21" s="751" t="str">
        <f>IF('基本情報入力シート'!Y64="","",'基本情報入力シート'!Y64)</f>
        <v/>
      </c>
      <c r="Q21" s="752" t="str">
        <f>IF('基本情報入力シート'!Z64="","",'基本情報入力シート'!Z64)</f>
        <v/>
      </c>
      <c r="R21" s="753" t="str">
        <f>IF('基本情報入力シート'!AA64="","",'基本情報入力シート'!AA64)</f>
        <v/>
      </c>
      <c r="S21" s="754"/>
      <c r="T21" s="755"/>
      <c r="U21" s="756" t="str">
        <f>IF(P21="","",VLOOKUP(P21,【参考】数式用!$A$5:$I$28,MATCH(T21,【参考】数式用!$C$4:$G$4,0)+2,0))))</f>
        <v>#ERROR!</v>
      </c>
      <c r="V21" s="129" t="s">
        <v>98</v>
      </c>
      <c r="W21" s="757"/>
      <c r="X21" s="130" t="s">
        <v>129</v>
      </c>
      <c r="Y21" s="757"/>
      <c r="Z21" s="130" t="s">
        <v>378</v>
      </c>
      <c r="AA21" s="757"/>
      <c r="AB21" s="130" t="s">
        <v>129</v>
      </c>
      <c r="AC21" s="757"/>
      <c r="AD21" s="130" t="s">
        <v>130</v>
      </c>
      <c r="AE21" s="758" t="s">
        <v>141</v>
      </c>
      <c r="AF21" s="759" t="str">
        <f t="shared" si="1"/>
        <v/>
      </c>
      <c r="AG21" s="130" t="s">
        <v>379</v>
      </c>
      <c r="AH21" s="760" t="str">
        <f t="shared" si="2"/>
        <v/>
      </c>
    </row>
    <row r="22" ht="36.75" customHeight="1">
      <c r="A22" s="749">
        <f t="shared" si="3"/>
        <v>12</v>
      </c>
      <c r="B22" s="761" t="str">
        <f>IF('基本情報入力シート'!C65="","",'基本情報入力シート'!C65)</f>
        <v/>
      </c>
      <c r="C22" s="19"/>
      <c r="D22" s="19"/>
      <c r="E22" s="19"/>
      <c r="F22" s="19"/>
      <c r="G22" s="19"/>
      <c r="H22" s="19"/>
      <c r="I22" s="19"/>
      <c r="J22" s="19"/>
      <c r="K22" s="41"/>
      <c r="L22" s="749" t="str">
        <f>IF('基本情報入力シート'!M65="","",'基本情報入力シート'!M65)</f>
        <v/>
      </c>
      <c r="M22" s="749" t="str">
        <f>IF('基本情報入力シート'!R65="","",'基本情報入力シート'!R65)</f>
        <v/>
      </c>
      <c r="N22" s="749" t="str">
        <f>IF('基本情報入力シート'!W65="","",'基本情報入力シート'!W65)</f>
        <v/>
      </c>
      <c r="O22" s="749" t="str">
        <f>IF('基本情報入力シート'!X65="","",'基本情報入力シート'!X65)</f>
        <v/>
      </c>
      <c r="P22" s="751" t="str">
        <f>IF('基本情報入力シート'!Y65="","",'基本情報入力シート'!Y65)</f>
        <v/>
      </c>
      <c r="Q22" s="752" t="str">
        <f>IF('基本情報入力シート'!Z65="","",'基本情報入力シート'!Z65)</f>
        <v/>
      </c>
      <c r="R22" s="753" t="str">
        <f>IF('基本情報入力シート'!AA65="","",'基本情報入力シート'!AA65)</f>
        <v/>
      </c>
      <c r="S22" s="754"/>
      <c r="T22" s="755"/>
      <c r="U22" s="756" t="str">
        <f>IF(P22="","",VLOOKUP(P22,【参考】数式用!$A$5:$I$28,MATCH(T22,【参考】数式用!$C$4:$G$4,0)+2,0))))</f>
        <v>#ERROR!</v>
      </c>
      <c r="V22" s="129" t="s">
        <v>98</v>
      </c>
      <c r="W22" s="757"/>
      <c r="X22" s="130" t="s">
        <v>129</v>
      </c>
      <c r="Y22" s="757"/>
      <c r="Z22" s="130" t="s">
        <v>378</v>
      </c>
      <c r="AA22" s="757"/>
      <c r="AB22" s="130" t="s">
        <v>129</v>
      </c>
      <c r="AC22" s="757"/>
      <c r="AD22" s="130" t="s">
        <v>130</v>
      </c>
      <c r="AE22" s="758" t="s">
        <v>141</v>
      </c>
      <c r="AF22" s="759" t="str">
        <f t="shared" si="1"/>
        <v/>
      </c>
      <c r="AG22" s="130" t="s">
        <v>379</v>
      </c>
      <c r="AH22" s="760" t="str">
        <f t="shared" si="2"/>
        <v/>
      </c>
    </row>
    <row r="23" ht="36.75" customHeight="1">
      <c r="A23" s="749">
        <f t="shared" si="3"/>
        <v>13</v>
      </c>
      <c r="B23" s="761" t="str">
        <f>IF('基本情報入力シート'!C66="","",'基本情報入力シート'!C66)</f>
        <v/>
      </c>
      <c r="C23" s="19"/>
      <c r="D23" s="19"/>
      <c r="E23" s="19"/>
      <c r="F23" s="19"/>
      <c r="G23" s="19"/>
      <c r="H23" s="19"/>
      <c r="I23" s="19"/>
      <c r="J23" s="19"/>
      <c r="K23" s="41"/>
      <c r="L23" s="749" t="str">
        <f>IF('基本情報入力シート'!M66="","",'基本情報入力シート'!M66)</f>
        <v/>
      </c>
      <c r="M23" s="749" t="str">
        <f>IF('基本情報入力シート'!R66="","",'基本情報入力シート'!R66)</f>
        <v/>
      </c>
      <c r="N23" s="749" t="str">
        <f>IF('基本情報入力シート'!W66="","",'基本情報入力シート'!W66)</f>
        <v/>
      </c>
      <c r="O23" s="749" t="str">
        <f>IF('基本情報入力シート'!X66="","",'基本情報入力シート'!X66)</f>
        <v/>
      </c>
      <c r="P23" s="751" t="str">
        <f>IF('基本情報入力シート'!Y66="","",'基本情報入力シート'!Y66)</f>
        <v/>
      </c>
      <c r="Q23" s="752" t="str">
        <f>IF('基本情報入力シート'!Z66="","",'基本情報入力シート'!Z66)</f>
        <v/>
      </c>
      <c r="R23" s="753" t="str">
        <f>IF('基本情報入力シート'!AA66="","",'基本情報入力シート'!AA66)</f>
        <v/>
      </c>
      <c r="S23" s="754"/>
      <c r="T23" s="755"/>
      <c r="U23" s="756" t="str">
        <f>IF(P23="","",VLOOKUP(P23,【参考】数式用!$A$5:$I$28,MATCH(T23,【参考】数式用!$C$4:$G$4,0)+2,0))))</f>
        <v>#ERROR!</v>
      </c>
      <c r="V23" s="129" t="s">
        <v>98</v>
      </c>
      <c r="W23" s="757"/>
      <c r="X23" s="130" t="s">
        <v>129</v>
      </c>
      <c r="Y23" s="757"/>
      <c r="Z23" s="130" t="s">
        <v>378</v>
      </c>
      <c r="AA23" s="757"/>
      <c r="AB23" s="130" t="s">
        <v>129</v>
      </c>
      <c r="AC23" s="757"/>
      <c r="AD23" s="130" t="s">
        <v>130</v>
      </c>
      <c r="AE23" s="758" t="s">
        <v>141</v>
      </c>
      <c r="AF23" s="759" t="str">
        <f t="shared" si="1"/>
        <v/>
      </c>
      <c r="AG23" s="130" t="s">
        <v>379</v>
      </c>
      <c r="AH23" s="760" t="str">
        <f t="shared" si="2"/>
        <v/>
      </c>
    </row>
    <row r="24" ht="36.75" customHeight="1">
      <c r="A24" s="749">
        <f t="shared" si="3"/>
        <v>14</v>
      </c>
      <c r="B24" s="761" t="str">
        <f>IF('基本情報入力シート'!C67="","",'基本情報入力シート'!C67)</f>
        <v/>
      </c>
      <c r="C24" s="19"/>
      <c r="D24" s="19"/>
      <c r="E24" s="19"/>
      <c r="F24" s="19"/>
      <c r="G24" s="19"/>
      <c r="H24" s="19"/>
      <c r="I24" s="19"/>
      <c r="J24" s="19"/>
      <c r="K24" s="41"/>
      <c r="L24" s="749" t="str">
        <f>IF('基本情報入力シート'!M67="","",'基本情報入力シート'!M67)</f>
        <v/>
      </c>
      <c r="M24" s="749" t="str">
        <f>IF('基本情報入力シート'!R67="","",'基本情報入力シート'!R67)</f>
        <v/>
      </c>
      <c r="N24" s="749" t="str">
        <f>IF('基本情報入力シート'!W67="","",'基本情報入力シート'!W67)</f>
        <v/>
      </c>
      <c r="O24" s="749" t="str">
        <f>IF('基本情報入力シート'!X67="","",'基本情報入力シート'!X67)</f>
        <v/>
      </c>
      <c r="P24" s="751" t="str">
        <f>IF('基本情報入力シート'!Y67="","",'基本情報入力シート'!Y67)</f>
        <v/>
      </c>
      <c r="Q24" s="752" t="str">
        <f>IF('基本情報入力シート'!Z67="","",'基本情報入力シート'!Z67)</f>
        <v/>
      </c>
      <c r="R24" s="753" t="str">
        <f>IF('基本情報入力シート'!AA67="","",'基本情報入力シート'!AA67)</f>
        <v/>
      </c>
      <c r="S24" s="754"/>
      <c r="T24" s="755"/>
      <c r="U24" s="756" t="str">
        <f>IF(P24="","",VLOOKUP(P24,【参考】数式用!$A$5:$I$28,MATCH(T24,【参考】数式用!$C$4:$G$4,0)+2,0))))</f>
        <v>#ERROR!</v>
      </c>
      <c r="V24" s="129" t="s">
        <v>98</v>
      </c>
      <c r="W24" s="757"/>
      <c r="X24" s="130" t="s">
        <v>129</v>
      </c>
      <c r="Y24" s="757"/>
      <c r="Z24" s="130" t="s">
        <v>378</v>
      </c>
      <c r="AA24" s="757"/>
      <c r="AB24" s="130" t="s">
        <v>129</v>
      </c>
      <c r="AC24" s="757"/>
      <c r="AD24" s="130" t="s">
        <v>130</v>
      </c>
      <c r="AE24" s="758" t="s">
        <v>141</v>
      </c>
      <c r="AF24" s="759" t="str">
        <f t="shared" si="1"/>
        <v/>
      </c>
      <c r="AG24" s="130" t="s">
        <v>379</v>
      </c>
      <c r="AH24" s="760" t="str">
        <f t="shared" si="2"/>
        <v/>
      </c>
    </row>
    <row r="25" ht="36.75" customHeight="1">
      <c r="A25" s="749">
        <f t="shared" si="3"/>
        <v>15</v>
      </c>
      <c r="B25" s="761" t="str">
        <f>IF('基本情報入力シート'!C68="","",'基本情報入力シート'!C68)</f>
        <v/>
      </c>
      <c r="C25" s="19"/>
      <c r="D25" s="19"/>
      <c r="E25" s="19"/>
      <c r="F25" s="19"/>
      <c r="G25" s="19"/>
      <c r="H25" s="19"/>
      <c r="I25" s="19"/>
      <c r="J25" s="19"/>
      <c r="K25" s="41"/>
      <c r="L25" s="749" t="str">
        <f>IF('基本情報入力シート'!M68="","",'基本情報入力シート'!M68)</f>
        <v/>
      </c>
      <c r="M25" s="749" t="str">
        <f>IF('基本情報入力シート'!R68="","",'基本情報入力シート'!R68)</f>
        <v/>
      </c>
      <c r="N25" s="749" t="str">
        <f>IF('基本情報入力シート'!W68="","",'基本情報入力シート'!W68)</f>
        <v/>
      </c>
      <c r="O25" s="749" t="str">
        <f>IF('基本情報入力シート'!X68="","",'基本情報入力シート'!X68)</f>
        <v/>
      </c>
      <c r="P25" s="751" t="str">
        <f>IF('基本情報入力シート'!Y68="","",'基本情報入力シート'!Y68)</f>
        <v/>
      </c>
      <c r="Q25" s="752" t="str">
        <f>IF('基本情報入力シート'!Z68="","",'基本情報入力シート'!Z68)</f>
        <v/>
      </c>
      <c r="R25" s="753" t="str">
        <f>IF('基本情報入力シート'!AA68="","",'基本情報入力シート'!AA68)</f>
        <v/>
      </c>
      <c r="S25" s="754"/>
      <c r="T25" s="755"/>
      <c r="U25" s="756" t="str">
        <f>IF(P25="","",VLOOKUP(P25,【参考】数式用!$A$5:$I$28,MATCH(T25,【参考】数式用!$C$4:$G$4,0)+2,0))))</f>
        <v>#ERROR!</v>
      </c>
      <c r="V25" s="129" t="s">
        <v>98</v>
      </c>
      <c r="W25" s="757"/>
      <c r="X25" s="130" t="s">
        <v>129</v>
      </c>
      <c r="Y25" s="757"/>
      <c r="Z25" s="130" t="s">
        <v>378</v>
      </c>
      <c r="AA25" s="757"/>
      <c r="AB25" s="130" t="s">
        <v>129</v>
      </c>
      <c r="AC25" s="757"/>
      <c r="AD25" s="130" t="s">
        <v>130</v>
      </c>
      <c r="AE25" s="758" t="s">
        <v>141</v>
      </c>
      <c r="AF25" s="759" t="str">
        <f t="shared" si="1"/>
        <v/>
      </c>
      <c r="AG25" s="130" t="s">
        <v>379</v>
      </c>
      <c r="AH25" s="760" t="str">
        <f t="shared" si="2"/>
        <v/>
      </c>
    </row>
    <row r="26" ht="36.75" customHeight="1">
      <c r="A26" s="749">
        <f t="shared" si="3"/>
        <v>16</v>
      </c>
      <c r="B26" s="761" t="str">
        <f>IF('基本情報入力シート'!C69="","",'基本情報入力シート'!C69)</f>
        <v/>
      </c>
      <c r="C26" s="19"/>
      <c r="D26" s="19"/>
      <c r="E26" s="19"/>
      <c r="F26" s="19"/>
      <c r="G26" s="19"/>
      <c r="H26" s="19"/>
      <c r="I26" s="19"/>
      <c r="J26" s="19"/>
      <c r="K26" s="41"/>
      <c r="L26" s="749" t="str">
        <f>IF('基本情報入力シート'!M69="","",'基本情報入力シート'!M69)</f>
        <v/>
      </c>
      <c r="M26" s="749" t="str">
        <f>IF('基本情報入力シート'!R69="","",'基本情報入力シート'!R69)</f>
        <v/>
      </c>
      <c r="N26" s="749" t="str">
        <f>IF('基本情報入力シート'!W69="","",'基本情報入力シート'!W69)</f>
        <v/>
      </c>
      <c r="O26" s="749" t="str">
        <f>IF('基本情報入力シート'!X69="","",'基本情報入力シート'!X69)</f>
        <v/>
      </c>
      <c r="P26" s="751" t="str">
        <f>IF('基本情報入力シート'!Y69="","",'基本情報入力シート'!Y69)</f>
        <v/>
      </c>
      <c r="Q26" s="752" t="str">
        <f>IF('基本情報入力シート'!Z69="","",'基本情報入力シート'!Z69)</f>
        <v/>
      </c>
      <c r="R26" s="753" t="str">
        <f>IF('基本情報入力シート'!AA69="","",'基本情報入力シート'!AA69)</f>
        <v/>
      </c>
      <c r="S26" s="754"/>
      <c r="T26" s="755"/>
      <c r="U26" s="756" t="str">
        <f>IF(P26="","",VLOOKUP(P26,【参考】数式用!$A$5:$I$28,MATCH(T26,【参考】数式用!$C$4:$G$4,0)+2,0))))</f>
        <v>#ERROR!</v>
      </c>
      <c r="V26" s="129" t="s">
        <v>98</v>
      </c>
      <c r="W26" s="757"/>
      <c r="X26" s="130" t="s">
        <v>129</v>
      </c>
      <c r="Y26" s="757"/>
      <c r="Z26" s="130" t="s">
        <v>378</v>
      </c>
      <c r="AA26" s="757"/>
      <c r="AB26" s="130" t="s">
        <v>129</v>
      </c>
      <c r="AC26" s="757"/>
      <c r="AD26" s="130" t="s">
        <v>130</v>
      </c>
      <c r="AE26" s="758" t="s">
        <v>141</v>
      </c>
      <c r="AF26" s="759" t="str">
        <f t="shared" si="1"/>
        <v/>
      </c>
      <c r="AG26" s="130" t="s">
        <v>379</v>
      </c>
      <c r="AH26" s="760" t="str">
        <f t="shared" si="2"/>
        <v/>
      </c>
    </row>
    <row r="27" ht="36.75" customHeight="1">
      <c r="A27" s="749">
        <f t="shared" si="3"/>
        <v>17</v>
      </c>
      <c r="B27" s="761" t="str">
        <f>IF('基本情報入力シート'!C70="","",'基本情報入力シート'!C70)</f>
        <v/>
      </c>
      <c r="C27" s="19"/>
      <c r="D27" s="19"/>
      <c r="E27" s="19"/>
      <c r="F27" s="19"/>
      <c r="G27" s="19"/>
      <c r="H27" s="19"/>
      <c r="I27" s="19"/>
      <c r="J27" s="19"/>
      <c r="K27" s="41"/>
      <c r="L27" s="749" t="str">
        <f>IF('基本情報入力シート'!M70="","",'基本情報入力シート'!M70)</f>
        <v/>
      </c>
      <c r="M27" s="749" t="str">
        <f>IF('基本情報入力シート'!R70="","",'基本情報入力シート'!R70)</f>
        <v/>
      </c>
      <c r="N27" s="749" t="str">
        <f>IF('基本情報入力シート'!W70="","",'基本情報入力シート'!W70)</f>
        <v/>
      </c>
      <c r="O27" s="749" t="str">
        <f>IF('基本情報入力シート'!X70="","",'基本情報入力シート'!X70)</f>
        <v/>
      </c>
      <c r="P27" s="751" t="str">
        <f>IF('基本情報入力シート'!Y70="","",'基本情報入力シート'!Y70)</f>
        <v/>
      </c>
      <c r="Q27" s="752" t="str">
        <f>IF('基本情報入力シート'!Z70="","",'基本情報入力シート'!Z70)</f>
        <v/>
      </c>
      <c r="R27" s="753" t="str">
        <f>IF('基本情報入力シート'!AA70="","",'基本情報入力シート'!AA70)</f>
        <v/>
      </c>
      <c r="S27" s="754"/>
      <c r="T27" s="755"/>
      <c r="U27" s="756" t="str">
        <f>IF(P27="","",VLOOKUP(P27,【参考】数式用!$A$5:$I$28,MATCH(T27,【参考】数式用!$C$4:$G$4,0)+2,0))))</f>
        <v>#ERROR!</v>
      </c>
      <c r="V27" s="129" t="s">
        <v>98</v>
      </c>
      <c r="W27" s="757"/>
      <c r="X27" s="130" t="s">
        <v>129</v>
      </c>
      <c r="Y27" s="757"/>
      <c r="Z27" s="130" t="s">
        <v>378</v>
      </c>
      <c r="AA27" s="757"/>
      <c r="AB27" s="130" t="s">
        <v>129</v>
      </c>
      <c r="AC27" s="757"/>
      <c r="AD27" s="130" t="s">
        <v>130</v>
      </c>
      <c r="AE27" s="758" t="s">
        <v>141</v>
      </c>
      <c r="AF27" s="759" t="str">
        <f t="shared" si="1"/>
        <v/>
      </c>
      <c r="AG27" s="130" t="s">
        <v>379</v>
      </c>
      <c r="AH27" s="760" t="str">
        <f t="shared" si="2"/>
        <v/>
      </c>
    </row>
    <row r="28" ht="36.75" customHeight="1">
      <c r="A28" s="749">
        <f t="shared" si="3"/>
        <v>18</v>
      </c>
      <c r="B28" s="761" t="str">
        <f>IF('基本情報入力シート'!C71="","",'基本情報入力シート'!C71)</f>
        <v/>
      </c>
      <c r="C28" s="19"/>
      <c r="D28" s="19"/>
      <c r="E28" s="19"/>
      <c r="F28" s="19"/>
      <c r="G28" s="19"/>
      <c r="H28" s="19"/>
      <c r="I28" s="19"/>
      <c r="J28" s="19"/>
      <c r="K28" s="41"/>
      <c r="L28" s="749" t="str">
        <f>IF('基本情報入力シート'!M71="","",'基本情報入力シート'!M71)</f>
        <v/>
      </c>
      <c r="M28" s="749" t="str">
        <f>IF('基本情報入力シート'!R71="","",'基本情報入力シート'!R71)</f>
        <v/>
      </c>
      <c r="N28" s="749" t="str">
        <f>IF('基本情報入力シート'!W71="","",'基本情報入力シート'!W71)</f>
        <v/>
      </c>
      <c r="O28" s="749" t="str">
        <f>IF('基本情報入力シート'!X71="","",'基本情報入力シート'!X71)</f>
        <v/>
      </c>
      <c r="P28" s="751" t="str">
        <f>IF('基本情報入力シート'!Y71="","",'基本情報入力シート'!Y71)</f>
        <v/>
      </c>
      <c r="Q28" s="752" t="str">
        <f>IF('基本情報入力シート'!Z71="","",'基本情報入力シート'!Z71)</f>
        <v/>
      </c>
      <c r="R28" s="753" t="str">
        <f>IF('基本情報入力シート'!AA71="","",'基本情報入力シート'!AA71)</f>
        <v/>
      </c>
      <c r="S28" s="754"/>
      <c r="T28" s="755"/>
      <c r="U28" s="756" t="str">
        <f>IF(P28="","",VLOOKUP(P28,【参考】数式用!$A$5:$I$28,MATCH(T28,【参考】数式用!$C$4:$G$4,0)+2,0))))</f>
        <v>#ERROR!</v>
      </c>
      <c r="V28" s="129" t="s">
        <v>98</v>
      </c>
      <c r="W28" s="757"/>
      <c r="X28" s="130" t="s">
        <v>129</v>
      </c>
      <c r="Y28" s="757"/>
      <c r="Z28" s="130" t="s">
        <v>378</v>
      </c>
      <c r="AA28" s="757"/>
      <c r="AB28" s="130" t="s">
        <v>129</v>
      </c>
      <c r="AC28" s="757"/>
      <c r="AD28" s="130" t="s">
        <v>130</v>
      </c>
      <c r="AE28" s="758" t="s">
        <v>141</v>
      </c>
      <c r="AF28" s="759" t="str">
        <f t="shared" si="1"/>
        <v/>
      </c>
      <c r="AG28" s="130" t="s">
        <v>379</v>
      </c>
      <c r="AH28" s="760" t="str">
        <f t="shared" si="2"/>
        <v/>
      </c>
    </row>
    <row r="29" ht="36.75" customHeight="1">
      <c r="A29" s="749">
        <f t="shared" si="3"/>
        <v>19</v>
      </c>
      <c r="B29" s="761" t="str">
        <f>IF('基本情報入力シート'!C72="","",'基本情報入力シート'!C72)</f>
        <v/>
      </c>
      <c r="C29" s="19"/>
      <c r="D29" s="19"/>
      <c r="E29" s="19"/>
      <c r="F29" s="19"/>
      <c r="G29" s="19"/>
      <c r="H29" s="19"/>
      <c r="I29" s="19"/>
      <c r="J29" s="19"/>
      <c r="K29" s="41"/>
      <c r="L29" s="749" t="str">
        <f>IF('基本情報入力シート'!M72="","",'基本情報入力シート'!M72)</f>
        <v/>
      </c>
      <c r="M29" s="749" t="str">
        <f>IF('基本情報入力シート'!R72="","",'基本情報入力シート'!R72)</f>
        <v/>
      </c>
      <c r="N29" s="749" t="str">
        <f>IF('基本情報入力シート'!W72="","",'基本情報入力シート'!W72)</f>
        <v/>
      </c>
      <c r="O29" s="749" t="str">
        <f>IF('基本情報入力シート'!X72="","",'基本情報入力シート'!X72)</f>
        <v/>
      </c>
      <c r="P29" s="751" t="str">
        <f>IF('基本情報入力シート'!Y72="","",'基本情報入力シート'!Y72)</f>
        <v/>
      </c>
      <c r="Q29" s="752" t="str">
        <f>IF('基本情報入力シート'!Z72="","",'基本情報入力シート'!Z72)</f>
        <v/>
      </c>
      <c r="R29" s="753" t="str">
        <f>IF('基本情報入力シート'!AA72="","",'基本情報入力シート'!AA72)</f>
        <v/>
      </c>
      <c r="S29" s="754"/>
      <c r="T29" s="755"/>
      <c r="U29" s="756" t="str">
        <f>IF(P29="","",VLOOKUP(P29,【参考】数式用!$A$5:$I$28,MATCH(T29,【参考】数式用!$C$4:$G$4,0)+2,0))))</f>
        <v>#ERROR!</v>
      </c>
      <c r="V29" s="129" t="s">
        <v>98</v>
      </c>
      <c r="W29" s="757"/>
      <c r="X29" s="130" t="s">
        <v>129</v>
      </c>
      <c r="Y29" s="757"/>
      <c r="Z29" s="130" t="s">
        <v>378</v>
      </c>
      <c r="AA29" s="757"/>
      <c r="AB29" s="130" t="s">
        <v>129</v>
      </c>
      <c r="AC29" s="757"/>
      <c r="AD29" s="130" t="s">
        <v>130</v>
      </c>
      <c r="AE29" s="758" t="s">
        <v>141</v>
      </c>
      <c r="AF29" s="759" t="str">
        <f t="shared" si="1"/>
        <v/>
      </c>
      <c r="AG29" s="130" t="s">
        <v>379</v>
      </c>
      <c r="AH29" s="760" t="str">
        <f t="shared" si="2"/>
        <v/>
      </c>
    </row>
    <row r="30" ht="36.75" customHeight="1">
      <c r="A30" s="749">
        <f t="shared" si="3"/>
        <v>20</v>
      </c>
      <c r="B30" s="761" t="str">
        <f>IF('基本情報入力シート'!C73="","",'基本情報入力シート'!C73)</f>
        <v/>
      </c>
      <c r="C30" s="19"/>
      <c r="D30" s="19"/>
      <c r="E30" s="19"/>
      <c r="F30" s="19"/>
      <c r="G30" s="19"/>
      <c r="H30" s="19"/>
      <c r="I30" s="19"/>
      <c r="J30" s="19"/>
      <c r="K30" s="41"/>
      <c r="L30" s="749" t="str">
        <f>IF('基本情報入力シート'!M73="","",'基本情報入力シート'!M73)</f>
        <v/>
      </c>
      <c r="M30" s="749" t="str">
        <f>IF('基本情報入力シート'!R73="","",'基本情報入力シート'!R73)</f>
        <v/>
      </c>
      <c r="N30" s="749" t="str">
        <f>IF('基本情報入力シート'!W73="","",'基本情報入力シート'!W73)</f>
        <v/>
      </c>
      <c r="O30" s="749" t="str">
        <f>IF('基本情報入力シート'!X73="","",'基本情報入力シート'!X73)</f>
        <v/>
      </c>
      <c r="P30" s="751" t="str">
        <f>IF('基本情報入力シート'!Y73="","",'基本情報入力シート'!Y73)</f>
        <v/>
      </c>
      <c r="Q30" s="752" t="str">
        <f>IF('基本情報入力シート'!Z73="","",'基本情報入力シート'!Z73)</f>
        <v/>
      </c>
      <c r="R30" s="753" t="str">
        <f>IF('基本情報入力シート'!AA73="","",'基本情報入力シート'!AA73)</f>
        <v/>
      </c>
      <c r="S30" s="754"/>
      <c r="T30" s="755"/>
      <c r="U30" s="756" t="str">
        <f>IF(P30="","",VLOOKUP(P30,【参考】数式用!$A$5:$I$28,MATCH(T30,【参考】数式用!$C$4:$G$4,0)+2,0))))</f>
        <v>#ERROR!</v>
      </c>
      <c r="V30" s="129" t="s">
        <v>98</v>
      </c>
      <c r="W30" s="757"/>
      <c r="X30" s="130" t="s">
        <v>129</v>
      </c>
      <c r="Y30" s="757"/>
      <c r="Z30" s="130" t="s">
        <v>378</v>
      </c>
      <c r="AA30" s="757"/>
      <c r="AB30" s="130" t="s">
        <v>129</v>
      </c>
      <c r="AC30" s="757"/>
      <c r="AD30" s="130" t="s">
        <v>130</v>
      </c>
      <c r="AE30" s="758" t="s">
        <v>141</v>
      </c>
      <c r="AF30" s="759" t="str">
        <f t="shared" si="1"/>
        <v/>
      </c>
      <c r="AG30" s="130" t="s">
        <v>379</v>
      </c>
      <c r="AH30" s="760" t="str">
        <f t="shared" si="2"/>
        <v/>
      </c>
    </row>
    <row r="31" ht="36.75" customHeight="1">
      <c r="A31" s="749">
        <f t="shared" si="3"/>
        <v>21</v>
      </c>
      <c r="B31" s="761" t="str">
        <f>IF('基本情報入力シート'!C74="","",'基本情報入力シート'!C74)</f>
        <v/>
      </c>
      <c r="C31" s="19"/>
      <c r="D31" s="19"/>
      <c r="E31" s="19"/>
      <c r="F31" s="19"/>
      <c r="G31" s="19"/>
      <c r="H31" s="19"/>
      <c r="I31" s="19"/>
      <c r="J31" s="19"/>
      <c r="K31" s="41"/>
      <c r="L31" s="749" t="str">
        <f>IF('基本情報入力シート'!M74="","",'基本情報入力シート'!M74)</f>
        <v/>
      </c>
      <c r="M31" s="749" t="str">
        <f>IF('基本情報入力シート'!R74="","",'基本情報入力シート'!R74)</f>
        <v/>
      </c>
      <c r="N31" s="749" t="str">
        <f>IF('基本情報入力シート'!W74="","",'基本情報入力シート'!W74)</f>
        <v/>
      </c>
      <c r="O31" s="749" t="str">
        <f>IF('基本情報入力シート'!X74="","",'基本情報入力シート'!X74)</f>
        <v/>
      </c>
      <c r="P31" s="751" t="str">
        <f>IF('基本情報入力シート'!Y74="","",'基本情報入力シート'!Y74)</f>
        <v/>
      </c>
      <c r="Q31" s="752" t="str">
        <f>IF('基本情報入力シート'!Z74="","",'基本情報入力シート'!Z74)</f>
        <v/>
      </c>
      <c r="R31" s="753" t="str">
        <f>IF('基本情報入力シート'!AA74="","",'基本情報入力シート'!AA74)</f>
        <v/>
      </c>
      <c r="S31" s="754"/>
      <c r="T31" s="755"/>
      <c r="U31" s="756" t="str">
        <f>IF(P31="","",VLOOKUP(P31,【参考】数式用!$A$5:$I$28,MATCH(T31,【参考】数式用!$C$4:$G$4,0)+2,0))))</f>
        <v>#ERROR!</v>
      </c>
      <c r="V31" s="129" t="s">
        <v>98</v>
      </c>
      <c r="W31" s="757"/>
      <c r="X31" s="130" t="s">
        <v>129</v>
      </c>
      <c r="Y31" s="757"/>
      <c r="Z31" s="130" t="s">
        <v>378</v>
      </c>
      <c r="AA31" s="757"/>
      <c r="AB31" s="130" t="s">
        <v>129</v>
      </c>
      <c r="AC31" s="757"/>
      <c r="AD31" s="130" t="s">
        <v>130</v>
      </c>
      <c r="AE31" s="758" t="s">
        <v>141</v>
      </c>
      <c r="AF31" s="759" t="str">
        <f t="shared" si="1"/>
        <v/>
      </c>
      <c r="AG31" s="130" t="s">
        <v>379</v>
      </c>
      <c r="AH31" s="760" t="str">
        <f t="shared" si="2"/>
        <v/>
      </c>
    </row>
    <row r="32" ht="36.75" customHeight="1">
      <c r="A32" s="749">
        <f t="shared" si="3"/>
        <v>22</v>
      </c>
      <c r="B32" s="761" t="str">
        <f>IF('基本情報入力シート'!C75="","",'基本情報入力シート'!C75)</f>
        <v/>
      </c>
      <c r="C32" s="19"/>
      <c r="D32" s="19"/>
      <c r="E32" s="19"/>
      <c r="F32" s="19"/>
      <c r="G32" s="19"/>
      <c r="H32" s="19"/>
      <c r="I32" s="19"/>
      <c r="J32" s="19"/>
      <c r="K32" s="41"/>
      <c r="L32" s="749" t="str">
        <f>IF('基本情報入力シート'!M75="","",'基本情報入力シート'!M75)</f>
        <v/>
      </c>
      <c r="M32" s="749" t="str">
        <f>IF('基本情報入力シート'!R75="","",'基本情報入力シート'!R75)</f>
        <v/>
      </c>
      <c r="N32" s="749" t="str">
        <f>IF('基本情報入力シート'!W75="","",'基本情報入力シート'!W75)</f>
        <v/>
      </c>
      <c r="O32" s="749" t="str">
        <f>IF('基本情報入力シート'!X75="","",'基本情報入力シート'!X75)</f>
        <v/>
      </c>
      <c r="P32" s="751" t="str">
        <f>IF('基本情報入力シート'!Y75="","",'基本情報入力シート'!Y75)</f>
        <v/>
      </c>
      <c r="Q32" s="752" t="str">
        <f>IF('基本情報入力シート'!Z75="","",'基本情報入力シート'!Z75)</f>
        <v/>
      </c>
      <c r="R32" s="753" t="str">
        <f>IF('基本情報入力シート'!AA75="","",'基本情報入力シート'!AA75)</f>
        <v/>
      </c>
      <c r="S32" s="754"/>
      <c r="T32" s="755"/>
      <c r="U32" s="756" t="str">
        <f>IF(P32="","",VLOOKUP(P32,【参考】数式用!$A$5:$I$28,MATCH(T32,【参考】数式用!$C$4:$G$4,0)+2,0))))</f>
        <v>#ERROR!</v>
      </c>
      <c r="V32" s="129" t="s">
        <v>98</v>
      </c>
      <c r="W32" s="757"/>
      <c r="X32" s="130" t="s">
        <v>129</v>
      </c>
      <c r="Y32" s="757"/>
      <c r="Z32" s="130" t="s">
        <v>378</v>
      </c>
      <c r="AA32" s="757"/>
      <c r="AB32" s="130" t="s">
        <v>129</v>
      </c>
      <c r="AC32" s="757"/>
      <c r="AD32" s="130" t="s">
        <v>130</v>
      </c>
      <c r="AE32" s="758" t="s">
        <v>141</v>
      </c>
      <c r="AF32" s="759" t="str">
        <f t="shared" si="1"/>
        <v/>
      </c>
      <c r="AG32" s="130" t="s">
        <v>379</v>
      </c>
      <c r="AH32" s="760" t="str">
        <f t="shared" si="2"/>
        <v/>
      </c>
    </row>
    <row r="33" ht="36.75" customHeight="1">
      <c r="A33" s="749">
        <f t="shared" si="3"/>
        <v>23</v>
      </c>
      <c r="B33" s="761" t="str">
        <f>IF('基本情報入力シート'!C76="","",'基本情報入力シート'!C76)</f>
        <v/>
      </c>
      <c r="C33" s="19"/>
      <c r="D33" s="19"/>
      <c r="E33" s="19"/>
      <c r="F33" s="19"/>
      <c r="G33" s="19"/>
      <c r="H33" s="19"/>
      <c r="I33" s="19"/>
      <c r="J33" s="19"/>
      <c r="K33" s="41"/>
      <c r="L33" s="749" t="str">
        <f>IF('基本情報入力シート'!M76="","",'基本情報入力シート'!M76)</f>
        <v/>
      </c>
      <c r="M33" s="749" t="str">
        <f>IF('基本情報入力シート'!R76="","",'基本情報入力シート'!R76)</f>
        <v/>
      </c>
      <c r="N33" s="749" t="str">
        <f>IF('基本情報入力シート'!W76="","",'基本情報入力シート'!W76)</f>
        <v/>
      </c>
      <c r="O33" s="749" t="str">
        <f>IF('基本情報入力シート'!X76="","",'基本情報入力シート'!X76)</f>
        <v/>
      </c>
      <c r="P33" s="751" t="str">
        <f>IF('基本情報入力シート'!Y76="","",'基本情報入力シート'!Y76)</f>
        <v/>
      </c>
      <c r="Q33" s="752" t="str">
        <f>IF('基本情報入力シート'!Z76="","",'基本情報入力シート'!Z76)</f>
        <v/>
      </c>
      <c r="R33" s="753" t="str">
        <f>IF('基本情報入力シート'!AA76="","",'基本情報入力シート'!AA76)</f>
        <v/>
      </c>
      <c r="S33" s="754"/>
      <c r="T33" s="755"/>
      <c r="U33" s="756" t="str">
        <f>IF(P33="","",VLOOKUP(P33,【参考】数式用!$A$5:$I$28,MATCH(T33,【参考】数式用!$C$4:$G$4,0)+2,0))))</f>
        <v>#ERROR!</v>
      </c>
      <c r="V33" s="129" t="s">
        <v>98</v>
      </c>
      <c r="W33" s="757"/>
      <c r="X33" s="130" t="s">
        <v>129</v>
      </c>
      <c r="Y33" s="757"/>
      <c r="Z33" s="130" t="s">
        <v>378</v>
      </c>
      <c r="AA33" s="757"/>
      <c r="AB33" s="130" t="s">
        <v>129</v>
      </c>
      <c r="AC33" s="757"/>
      <c r="AD33" s="130" t="s">
        <v>130</v>
      </c>
      <c r="AE33" s="758" t="s">
        <v>141</v>
      </c>
      <c r="AF33" s="759" t="str">
        <f t="shared" si="1"/>
        <v/>
      </c>
      <c r="AG33" s="130" t="s">
        <v>379</v>
      </c>
      <c r="AH33" s="760" t="str">
        <f t="shared" si="2"/>
        <v/>
      </c>
    </row>
    <row r="34" ht="36.75" customHeight="1">
      <c r="A34" s="749">
        <f t="shared" si="3"/>
        <v>24</v>
      </c>
      <c r="B34" s="761" t="str">
        <f>IF('基本情報入力シート'!C77="","",'基本情報入力シート'!C77)</f>
        <v/>
      </c>
      <c r="C34" s="19"/>
      <c r="D34" s="19"/>
      <c r="E34" s="19"/>
      <c r="F34" s="19"/>
      <c r="G34" s="19"/>
      <c r="H34" s="19"/>
      <c r="I34" s="19"/>
      <c r="J34" s="19"/>
      <c r="K34" s="41"/>
      <c r="L34" s="749" t="str">
        <f>IF('基本情報入力シート'!M77="","",'基本情報入力シート'!M77)</f>
        <v/>
      </c>
      <c r="M34" s="749" t="str">
        <f>IF('基本情報入力シート'!R77="","",'基本情報入力シート'!R77)</f>
        <v/>
      </c>
      <c r="N34" s="749" t="str">
        <f>IF('基本情報入力シート'!W77="","",'基本情報入力シート'!W77)</f>
        <v/>
      </c>
      <c r="O34" s="749" t="str">
        <f>IF('基本情報入力シート'!X77="","",'基本情報入力シート'!X77)</f>
        <v/>
      </c>
      <c r="P34" s="751" t="str">
        <f>IF('基本情報入力シート'!Y77="","",'基本情報入力シート'!Y77)</f>
        <v/>
      </c>
      <c r="Q34" s="752" t="str">
        <f>IF('基本情報入力シート'!Z77="","",'基本情報入力シート'!Z77)</f>
        <v/>
      </c>
      <c r="R34" s="753" t="str">
        <f>IF('基本情報入力シート'!AA77="","",'基本情報入力シート'!AA77)</f>
        <v/>
      </c>
      <c r="S34" s="754"/>
      <c r="T34" s="755"/>
      <c r="U34" s="756" t="str">
        <f>IF(P34="","",VLOOKUP(P34,【参考】数式用!$A$5:$I$28,MATCH(T34,【参考】数式用!$C$4:$G$4,0)+2,0))))</f>
        <v>#ERROR!</v>
      </c>
      <c r="V34" s="129" t="s">
        <v>98</v>
      </c>
      <c r="W34" s="757"/>
      <c r="X34" s="130" t="s">
        <v>129</v>
      </c>
      <c r="Y34" s="757"/>
      <c r="Z34" s="130" t="s">
        <v>378</v>
      </c>
      <c r="AA34" s="757"/>
      <c r="AB34" s="130" t="s">
        <v>129</v>
      </c>
      <c r="AC34" s="757"/>
      <c r="AD34" s="130" t="s">
        <v>130</v>
      </c>
      <c r="AE34" s="758" t="s">
        <v>141</v>
      </c>
      <c r="AF34" s="759" t="str">
        <f t="shared" si="1"/>
        <v/>
      </c>
      <c r="AG34" s="130" t="s">
        <v>379</v>
      </c>
      <c r="AH34" s="760" t="str">
        <f t="shared" si="2"/>
        <v/>
      </c>
    </row>
    <row r="35" ht="36.75" customHeight="1">
      <c r="A35" s="749">
        <f t="shared" si="3"/>
        <v>25</v>
      </c>
      <c r="B35" s="761" t="str">
        <f>IF('基本情報入力シート'!C78="","",'基本情報入力シート'!C78)</f>
        <v/>
      </c>
      <c r="C35" s="19"/>
      <c r="D35" s="19"/>
      <c r="E35" s="19"/>
      <c r="F35" s="19"/>
      <c r="G35" s="19"/>
      <c r="H35" s="19"/>
      <c r="I35" s="19"/>
      <c r="J35" s="19"/>
      <c r="K35" s="41"/>
      <c r="L35" s="749" t="str">
        <f>IF('基本情報入力シート'!M78="","",'基本情報入力シート'!M78)</f>
        <v/>
      </c>
      <c r="M35" s="749" t="str">
        <f>IF('基本情報入力シート'!R78="","",'基本情報入力シート'!R78)</f>
        <v/>
      </c>
      <c r="N35" s="749" t="str">
        <f>IF('基本情報入力シート'!W78="","",'基本情報入力シート'!W78)</f>
        <v/>
      </c>
      <c r="O35" s="749" t="str">
        <f>IF('基本情報入力シート'!X78="","",'基本情報入力シート'!X78)</f>
        <v/>
      </c>
      <c r="P35" s="751" t="str">
        <f>IF('基本情報入力シート'!Y78="","",'基本情報入力シート'!Y78)</f>
        <v/>
      </c>
      <c r="Q35" s="752" t="str">
        <f>IF('基本情報入力シート'!Z78="","",'基本情報入力シート'!Z78)</f>
        <v/>
      </c>
      <c r="R35" s="753" t="str">
        <f>IF('基本情報入力シート'!AA78="","",'基本情報入力シート'!AA78)</f>
        <v/>
      </c>
      <c r="S35" s="754"/>
      <c r="T35" s="755"/>
      <c r="U35" s="756" t="str">
        <f>IF(P35="","",VLOOKUP(P35,【参考】数式用!$A$5:$I$28,MATCH(T35,【参考】数式用!$C$4:$G$4,0)+2,0))))</f>
        <v>#ERROR!</v>
      </c>
      <c r="V35" s="129" t="s">
        <v>98</v>
      </c>
      <c r="W35" s="757"/>
      <c r="X35" s="130" t="s">
        <v>129</v>
      </c>
      <c r="Y35" s="757"/>
      <c r="Z35" s="130" t="s">
        <v>378</v>
      </c>
      <c r="AA35" s="757"/>
      <c r="AB35" s="130" t="s">
        <v>129</v>
      </c>
      <c r="AC35" s="757"/>
      <c r="AD35" s="130" t="s">
        <v>130</v>
      </c>
      <c r="AE35" s="758" t="s">
        <v>141</v>
      </c>
      <c r="AF35" s="759" t="str">
        <f t="shared" si="1"/>
        <v/>
      </c>
      <c r="AG35" s="130" t="s">
        <v>379</v>
      </c>
      <c r="AH35" s="760" t="str">
        <f t="shared" si="2"/>
        <v/>
      </c>
    </row>
    <row r="36" ht="36.75" customHeight="1">
      <c r="A36" s="749">
        <f t="shared" si="3"/>
        <v>26</v>
      </c>
      <c r="B36" s="761" t="str">
        <f>IF('基本情報入力シート'!C79="","",'基本情報入力シート'!C79)</f>
        <v/>
      </c>
      <c r="C36" s="19"/>
      <c r="D36" s="19"/>
      <c r="E36" s="19"/>
      <c r="F36" s="19"/>
      <c r="G36" s="19"/>
      <c r="H36" s="19"/>
      <c r="I36" s="19"/>
      <c r="J36" s="19"/>
      <c r="K36" s="41"/>
      <c r="L36" s="749" t="str">
        <f>IF('基本情報入力シート'!M79="","",'基本情報入力シート'!M79)</f>
        <v/>
      </c>
      <c r="M36" s="749" t="str">
        <f>IF('基本情報入力シート'!R79="","",'基本情報入力シート'!R79)</f>
        <v/>
      </c>
      <c r="N36" s="749" t="str">
        <f>IF('基本情報入力シート'!W79="","",'基本情報入力シート'!W79)</f>
        <v/>
      </c>
      <c r="O36" s="749" t="str">
        <f>IF('基本情報入力シート'!X79="","",'基本情報入力シート'!X79)</f>
        <v/>
      </c>
      <c r="P36" s="751" t="str">
        <f>IF('基本情報入力シート'!Y79="","",'基本情報入力シート'!Y79)</f>
        <v/>
      </c>
      <c r="Q36" s="752" t="str">
        <f>IF('基本情報入力シート'!Z79="","",'基本情報入力シート'!Z79)</f>
        <v/>
      </c>
      <c r="R36" s="753" t="str">
        <f>IF('基本情報入力シート'!AA79="","",'基本情報入力シート'!AA79)</f>
        <v/>
      </c>
      <c r="S36" s="754"/>
      <c r="T36" s="755"/>
      <c r="U36" s="756" t="str">
        <f>IF(P36="","",VLOOKUP(P36,【参考】数式用!$A$5:$I$28,MATCH(T36,【参考】数式用!$C$4:$G$4,0)+2,0))))</f>
        <v>#ERROR!</v>
      </c>
      <c r="V36" s="129" t="s">
        <v>98</v>
      </c>
      <c r="W36" s="757"/>
      <c r="X36" s="130" t="s">
        <v>129</v>
      </c>
      <c r="Y36" s="757"/>
      <c r="Z36" s="130" t="s">
        <v>378</v>
      </c>
      <c r="AA36" s="757"/>
      <c r="AB36" s="130" t="s">
        <v>129</v>
      </c>
      <c r="AC36" s="757"/>
      <c r="AD36" s="130" t="s">
        <v>130</v>
      </c>
      <c r="AE36" s="758" t="s">
        <v>141</v>
      </c>
      <c r="AF36" s="759" t="str">
        <f t="shared" si="1"/>
        <v/>
      </c>
      <c r="AG36" s="130" t="s">
        <v>379</v>
      </c>
      <c r="AH36" s="760" t="str">
        <f t="shared" si="2"/>
        <v/>
      </c>
    </row>
    <row r="37" ht="36.75" customHeight="1">
      <c r="A37" s="749">
        <f t="shared" si="3"/>
        <v>27</v>
      </c>
      <c r="B37" s="761" t="str">
        <f>IF('基本情報入力シート'!C80="","",'基本情報入力シート'!C80)</f>
        <v/>
      </c>
      <c r="C37" s="19"/>
      <c r="D37" s="19"/>
      <c r="E37" s="19"/>
      <c r="F37" s="19"/>
      <c r="G37" s="19"/>
      <c r="H37" s="19"/>
      <c r="I37" s="19"/>
      <c r="J37" s="19"/>
      <c r="K37" s="41"/>
      <c r="L37" s="749" t="str">
        <f>IF('基本情報入力シート'!M80="","",'基本情報入力シート'!M80)</f>
        <v/>
      </c>
      <c r="M37" s="749" t="str">
        <f>IF('基本情報入力シート'!R80="","",'基本情報入力シート'!R80)</f>
        <v/>
      </c>
      <c r="N37" s="749" t="str">
        <f>IF('基本情報入力シート'!W80="","",'基本情報入力シート'!W80)</f>
        <v/>
      </c>
      <c r="O37" s="749" t="str">
        <f>IF('基本情報入力シート'!X80="","",'基本情報入力シート'!X80)</f>
        <v/>
      </c>
      <c r="P37" s="751" t="str">
        <f>IF('基本情報入力シート'!Y80="","",'基本情報入力シート'!Y80)</f>
        <v/>
      </c>
      <c r="Q37" s="752" t="str">
        <f>IF('基本情報入力シート'!Z80="","",'基本情報入力シート'!Z80)</f>
        <v/>
      </c>
      <c r="R37" s="753" t="str">
        <f>IF('基本情報入力シート'!AA80="","",'基本情報入力シート'!AA80)</f>
        <v/>
      </c>
      <c r="S37" s="754"/>
      <c r="T37" s="755"/>
      <c r="U37" s="756" t="str">
        <f>IF(P37="","",VLOOKUP(P37,【参考】数式用!$A$5:$I$28,MATCH(T37,【参考】数式用!$C$4:$G$4,0)+2,0))))</f>
        <v>#ERROR!</v>
      </c>
      <c r="V37" s="129" t="s">
        <v>98</v>
      </c>
      <c r="W37" s="757"/>
      <c r="X37" s="130" t="s">
        <v>129</v>
      </c>
      <c r="Y37" s="757"/>
      <c r="Z37" s="130" t="s">
        <v>378</v>
      </c>
      <c r="AA37" s="757"/>
      <c r="AB37" s="130" t="s">
        <v>129</v>
      </c>
      <c r="AC37" s="757"/>
      <c r="AD37" s="130" t="s">
        <v>130</v>
      </c>
      <c r="AE37" s="758" t="s">
        <v>141</v>
      </c>
      <c r="AF37" s="759" t="str">
        <f t="shared" si="1"/>
        <v/>
      </c>
      <c r="AG37" s="130" t="s">
        <v>379</v>
      </c>
      <c r="AH37" s="760" t="str">
        <f t="shared" si="2"/>
        <v/>
      </c>
    </row>
    <row r="38" ht="36.75" customHeight="1">
      <c r="A38" s="749">
        <f t="shared" si="3"/>
        <v>28</v>
      </c>
      <c r="B38" s="761" t="str">
        <f>IF('基本情報入力シート'!C81="","",'基本情報入力シート'!C81)</f>
        <v/>
      </c>
      <c r="C38" s="19"/>
      <c r="D38" s="19"/>
      <c r="E38" s="19"/>
      <c r="F38" s="19"/>
      <c r="G38" s="19"/>
      <c r="H38" s="19"/>
      <c r="I38" s="19"/>
      <c r="J38" s="19"/>
      <c r="K38" s="41"/>
      <c r="L38" s="749" t="str">
        <f>IF('基本情報入力シート'!M81="","",'基本情報入力シート'!M81)</f>
        <v/>
      </c>
      <c r="M38" s="749" t="str">
        <f>IF('基本情報入力シート'!R81="","",'基本情報入力シート'!R81)</f>
        <v/>
      </c>
      <c r="N38" s="749" t="str">
        <f>IF('基本情報入力シート'!W81="","",'基本情報入力シート'!W81)</f>
        <v/>
      </c>
      <c r="O38" s="749" t="str">
        <f>IF('基本情報入力シート'!X81="","",'基本情報入力シート'!X81)</f>
        <v/>
      </c>
      <c r="P38" s="751" t="str">
        <f>IF('基本情報入力シート'!Y81="","",'基本情報入力シート'!Y81)</f>
        <v/>
      </c>
      <c r="Q38" s="752" t="str">
        <f>IF('基本情報入力シート'!Z81="","",'基本情報入力シート'!Z81)</f>
        <v/>
      </c>
      <c r="R38" s="753" t="str">
        <f>IF('基本情報入力シート'!AA81="","",'基本情報入力シート'!AA81)</f>
        <v/>
      </c>
      <c r="S38" s="754"/>
      <c r="T38" s="755"/>
      <c r="U38" s="756" t="str">
        <f>IF(P38="","",VLOOKUP(P38,【参考】数式用!$A$5:$I$28,MATCH(T38,【参考】数式用!$C$4:$G$4,0)+2,0))))</f>
        <v>#ERROR!</v>
      </c>
      <c r="V38" s="129" t="s">
        <v>98</v>
      </c>
      <c r="W38" s="757"/>
      <c r="X38" s="130" t="s">
        <v>129</v>
      </c>
      <c r="Y38" s="757"/>
      <c r="Z38" s="130" t="s">
        <v>378</v>
      </c>
      <c r="AA38" s="757"/>
      <c r="AB38" s="130" t="s">
        <v>129</v>
      </c>
      <c r="AC38" s="757"/>
      <c r="AD38" s="130" t="s">
        <v>130</v>
      </c>
      <c r="AE38" s="758" t="s">
        <v>141</v>
      </c>
      <c r="AF38" s="759" t="str">
        <f t="shared" si="1"/>
        <v/>
      </c>
      <c r="AG38" s="130" t="s">
        <v>379</v>
      </c>
      <c r="AH38" s="760" t="str">
        <f t="shared" si="2"/>
        <v/>
      </c>
    </row>
    <row r="39" ht="36.75" customHeight="1">
      <c r="A39" s="749">
        <f t="shared" si="3"/>
        <v>29</v>
      </c>
      <c r="B39" s="761" t="str">
        <f>IF('基本情報入力シート'!C82="","",'基本情報入力シート'!C82)</f>
        <v/>
      </c>
      <c r="C39" s="19"/>
      <c r="D39" s="19"/>
      <c r="E39" s="19"/>
      <c r="F39" s="19"/>
      <c r="G39" s="19"/>
      <c r="H39" s="19"/>
      <c r="I39" s="19"/>
      <c r="J39" s="19"/>
      <c r="K39" s="41"/>
      <c r="L39" s="749" t="str">
        <f>IF('基本情報入力シート'!M82="","",'基本情報入力シート'!M82)</f>
        <v/>
      </c>
      <c r="M39" s="749" t="str">
        <f>IF('基本情報入力シート'!R82="","",'基本情報入力シート'!R82)</f>
        <v/>
      </c>
      <c r="N39" s="749" t="str">
        <f>IF('基本情報入力シート'!W82="","",'基本情報入力シート'!W82)</f>
        <v/>
      </c>
      <c r="O39" s="749" t="str">
        <f>IF('基本情報入力シート'!X82="","",'基本情報入力シート'!X82)</f>
        <v/>
      </c>
      <c r="P39" s="751" t="str">
        <f>IF('基本情報入力シート'!Y82="","",'基本情報入力シート'!Y82)</f>
        <v/>
      </c>
      <c r="Q39" s="752" t="str">
        <f>IF('基本情報入力シート'!Z82="","",'基本情報入力シート'!Z82)</f>
        <v/>
      </c>
      <c r="R39" s="753" t="str">
        <f>IF('基本情報入力シート'!AA82="","",'基本情報入力シート'!AA82)</f>
        <v/>
      </c>
      <c r="S39" s="754"/>
      <c r="T39" s="755"/>
      <c r="U39" s="756" t="str">
        <f>IF(P39="","",VLOOKUP(P39,【参考】数式用!$A$5:$I$28,MATCH(T39,【参考】数式用!$C$4:$G$4,0)+2,0))))</f>
        <v>#ERROR!</v>
      </c>
      <c r="V39" s="129" t="s">
        <v>98</v>
      </c>
      <c r="W39" s="757"/>
      <c r="X39" s="130" t="s">
        <v>129</v>
      </c>
      <c r="Y39" s="757"/>
      <c r="Z39" s="130" t="s">
        <v>378</v>
      </c>
      <c r="AA39" s="757"/>
      <c r="AB39" s="130" t="s">
        <v>129</v>
      </c>
      <c r="AC39" s="757"/>
      <c r="AD39" s="130" t="s">
        <v>130</v>
      </c>
      <c r="AE39" s="758" t="s">
        <v>141</v>
      </c>
      <c r="AF39" s="759" t="str">
        <f t="shared" si="1"/>
        <v/>
      </c>
      <c r="AG39" s="130" t="s">
        <v>379</v>
      </c>
      <c r="AH39" s="760" t="str">
        <f t="shared" si="2"/>
        <v/>
      </c>
    </row>
    <row r="40" ht="36.75" customHeight="1">
      <c r="A40" s="749">
        <f t="shared" si="3"/>
        <v>30</v>
      </c>
      <c r="B40" s="761" t="str">
        <f>IF('基本情報入力シート'!C83="","",'基本情報入力シート'!C83)</f>
        <v/>
      </c>
      <c r="C40" s="19"/>
      <c r="D40" s="19"/>
      <c r="E40" s="19"/>
      <c r="F40" s="19"/>
      <c r="G40" s="19"/>
      <c r="H40" s="19"/>
      <c r="I40" s="19"/>
      <c r="J40" s="19"/>
      <c r="K40" s="41"/>
      <c r="L40" s="749" t="str">
        <f>IF('基本情報入力シート'!M83="","",'基本情報入力シート'!M83)</f>
        <v/>
      </c>
      <c r="M40" s="749" t="str">
        <f>IF('基本情報入力シート'!R83="","",'基本情報入力シート'!R83)</f>
        <v/>
      </c>
      <c r="N40" s="749" t="str">
        <f>IF('基本情報入力シート'!W83="","",'基本情報入力シート'!W83)</f>
        <v/>
      </c>
      <c r="O40" s="749" t="str">
        <f>IF('基本情報入力シート'!X83="","",'基本情報入力シート'!X83)</f>
        <v/>
      </c>
      <c r="P40" s="751" t="str">
        <f>IF('基本情報入力シート'!Y83="","",'基本情報入力シート'!Y83)</f>
        <v/>
      </c>
      <c r="Q40" s="752" t="str">
        <f>IF('基本情報入力シート'!Z83="","",'基本情報入力シート'!Z83)</f>
        <v/>
      </c>
      <c r="R40" s="753" t="str">
        <f>IF('基本情報入力シート'!AA83="","",'基本情報入力シート'!AA83)</f>
        <v/>
      </c>
      <c r="S40" s="754"/>
      <c r="T40" s="755"/>
      <c r="U40" s="756" t="str">
        <f>IF(P40="","",VLOOKUP(P40,【参考】数式用!$A$5:$I$28,MATCH(T40,【参考】数式用!$C$4:$G$4,0)+2,0))))</f>
        <v>#ERROR!</v>
      </c>
      <c r="V40" s="129" t="s">
        <v>98</v>
      </c>
      <c r="W40" s="757"/>
      <c r="X40" s="130" t="s">
        <v>129</v>
      </c>
      <c r="Y40" s="757"/>
      <c r="Z40" s="130" t="s">
        <v>378</v>
      </c>
      <c r="AA40" s="757"/>
      <c r="AB40" s="130" t="s">
        <v>129</v>
      </c>
      <c r="AC40" s="757"/>
      <c r="AD40" s="130" t="s">
        <v>130</v>
      </c>
      <c r="AE40" s="758" t="s">
        <v>141</v>
      </c>
      <c r="AF40" s="759" t="str">
        <f t="shared" si="1"/>
        <v/>
      </c>
      <c r="AG40" s="130" t="s">
        <v>379</v>
      </c>
      <c r="AH40" s="760" t="str">
        <f t="shared" si="2"/>
        <v/>
      </c>
    </row>
    <row r="41" ht="36.75" customHeight="1">
      <c r="A41" s="749">
        <f t="shared" si="3"/>
        <v>31</v>
      </c>
      <c r="B41" s="761" t="str">
        <f>IF('基本情報入力シート'!C84="","",'基本情報入力シート'!C84)</f>
        <v/>
      </c>
      <c r="C41" s="19"/>
      <c r="D41" s="19"/>
      <c r="E41" s="19"/>
      <c r="F41" s="19"/>
      <c r="G41" s="19"/>
      <c r="H41" s="19"/>
      <c r="I41" s="19"/>
      <c r="J41" s="19"/>
      <c r="K41" s="41"/>
      <c r="L41" s="749" t="str">
        <f>IF('基本情報入力シート'!M84="","",'基本情報入力シート'!M84)</f>
        <v/>
      </c>
      <c r="M41" s="749" t="str">
        <f>IF('基本情報入力シート'!R84="","",'基本情報入力シート'!R84)</f>
        <v/>
      </c>
      <c r="N41" s="749" t="str">
        <f>IF('基本情報入力シート'!W84="","",'基本情報入力シート'!W84)</f>
        <v/>
      </c>
      <c r="O41" s="749" t="str">
        <f>IF('基本情報入力シート'!X84="","",'基本情報入力シート'!X84)</f>
        <v/>
      </c>
      <c r="P41" s="751" t="str">
        <f>IF('基本情報入力シート'!Y84="","",'基本情報入力シート'!Y84)</f>
        <v/>
      </c>
      <c r="Q41" s="752" t="str">
        <f>IF('基本情報入力シート'!Z84="","",'基本情報入力シート'!Z84)</f>
        <v/>
      </c>
      <c r="R41" s="753" t="str">
        <f>IF('基本情報入力シート'!AA84="","",'基本情報入力シート'!AA84)</f>
        <v/>
      </c>
      <c r="S41" s="754"/>
      <c r="T41" s="755"/>
      <c r="U41" s="756" t="str">
        <f>IF(P41="","",VLOOKUP(P41,【参考】数式用!$A$5:$I$28,MATCH(T41,【参考】数式用!$C$4:$G$4,0)+2,0))))</f>
        <v>#ERROR!</v>
      </c>
      <c r="V41" s="129" t="s">
        <v>98</v>
      </c>
      <c r="W41" s="757"/>
      <c r="X41" s="130" t="s">
        <v>129</v>
      </c>
      <c r="Y41" s="757"/>
      <c r="Z41" s="130" t="s">
        <v>378</v>
      </c>
      <c r="AA41" s="757"/>
      <c r="AB41" s="130" t="s">
        <v>129</v>
      </c>
      <c r="AC41" s="757"/>
      <c r="AD41" s="130" t="s">
        <v>130</v>
      </c>
      <c r="AE41" s="758" t="s">
        <v>141</v>
      </c>
      <c r="AF41" s="759" t="str">
        <f t="shared" si="1"/>
        <v/>
      </c>
      <c r="AG41" s="130" t="s">
        <v>379</v>
      </c>
      <c r="AH41" s="760" t="str">
        <f t="shared" si="2"/>
        <v/>
      </c>
    </row>
    <row r="42" ht="36.75" customHeight="1">
      <c r="A42" s="749">
        <f t="shared" si="3"/>
        <v>32</v>
      </c>
      <c r="B42" s="761" t="str">
        <f>IF('基本情報入力シート'!C85="","",'基本情報入力シート'!C85)</f>
        <v/>
      </c>
      <c r="C42" s="19"/>
      <c r="D42" s="19"/>
      <c r="E42" s="19"/>
      <c r="F42" s="19"/>
      <c r="G42" s="19"/>
      <c r="H42" s="19"/>
      <c r="I42" s="19"/>
      <c r="J42" s="19"/>
      <c r="K42" s="41"/>
      <c r="L42" s="749" t="str">
        <f>IF('基本情報入力シート'!M85="","",'基本情報入力シート'!M85)</f>
        <v/>
      </c>
      <c r="M42" s="749" t="str">
        <f>IF('基本情報入力シート'!R85="","",'基本情報入力シート'!R85)</f>
        <v/>
      </c>
      <c r="N42" s="749" t="str">
        <f>IF('基本情報入力シート'!W85="","",'基本情報入力シート'!W85)</f>
        <v/>
      </c>
      <c r="O42" s="749" t="str">
        <f>IF('基本情報入力シート'!X85="","",'基本情報入力シート'!X85)</f>
        <v/>
      </c>
      <c r="P42" s="751" t="str">
        <f>IF('基本情報入力シート'!Y85="","",'基本情報入力シート'!Y85)</f>
        <v/>
      </c>
      <c r="Q42" s="752" t="str">
        <f>IF('基本情報入力シート'!Z85="","",'基本情報入力シート'!Z85)</f>
        <v/>
      </c>
      <c r="R42" s="753" t="str">
        <f>IF('基本情報入力シート'!AA85="","",'基本情報入力シート'!AA85)</f>
        <v/>
      </c>
      <c r="S42" s="754"/>
      <c r="T42" s="755"/>
      <c r="U42" s="756" t="str">
        <f>IF(P42="","",VLOOKUP(P42,【参考】数式用!$A$5:$I$28,MATCH(T42,【参考】数式用!$C$4:$G$4,0)+2,0))))</f>
        <v>#ERROR!</v>
      </c>
      <c r="V42" s="129" t="s">
        <v>98</v>
      </c>
      <c r="W42" s="757"/>
      <c r="X42" s="130" t="s">
        <v>129</v>
      </c>
      <c r="Y42" s="757"/>
      <c r="Z42" s="130" t="s">
        <v>378</v>
      </c>
      <c r="AA42" s="757"/>
      <c r="AB42" s="130" t="s">
        <v>129</v>
      </c>
      <c r="AC42" s="757"/>
      <c r="AD42" s="130" t="s">
        <v>130</v>
      </c>
      <c r="AE42" s="758" t="s">
        <v>141</v>
      </c>
      <c r="AF42" s="759" t="str">
        <f t="shared" si="1"/>
        <v/>
      </c>
      <c r="AG42" s="130" t="s">
        <v>379</v>
      </c>
      <c r="AH42" s="760" t="str">
        <f t="shared" si="2"/>
        <v/>
      </c>
    </row>
    <row r="43" ht="36.75" customHeight="1">
      <c r="A43" s="749">
        <f t="shared" si="3"/>
        <v>33</v>
      </c>
      <c r="B43" s="761" t="str">
        <f>IF('基本情報入力シート'!C86="","",'基本情報入力シート'!C86)</f>
        <v/>
      </c>
      <c r="C43" s="19"/>
      <c r="D43" s="19"/>
      <c r="E43" s="19"/>
      <c r="F43" s="19"/>
      <c r="G43" s="19"/>
      <c r="H43" s="19"/>
      <c r="I43" s="19"/>
      <c r="J43" s="19"/>
      <c r="K43" s="41"/>
      <c r="L43" s="749" t="str">
        <f>IF('基本情報入力シート'!M86="","",'基本情報入力シート'!M86)</f>
        <v/>
      </c>
      <c r="M43" s="749" t="str">
        <f>IF('基本情報入力シート'!R86="","",'基本情報入力シート'!R86)</f>
        <v/>
      </c>
      <c r="N43" s="749" t="str">
        <f>IF('基本情報入力シート'!W86="","",'基本情報入力シート'!W86)</f>
        <v/>
      </c>
      <c r="O43" s="749" t="str">
        <f>IF('基本情報入力シート'!X86="","",'基本情報入力シート'!X86)</f>
        <v/>
      </c>
      <c r="P43" s="751" t="str">
        <f>IF('基本情報入力シート'!Y86="","",'基本情報入力シート'!Y86)</f>
        <v/>
      </c>
      <c r="Q43" s="752" t="str">
        <f>IF('基本情報入力シート'!Z86="","",'基本情報入力シート'!Z86)</f>
        <v/>
      </c>
      <c r="R43" s="753" t="str">
        <f>IF('基本情報入力シート'!AA86="","",'基本情報入力シート'!AA86)</f>
        <v/>
      </c>
      <c r="S43" s="754"/>
      <c r="T43" s="755"/>
      <c r="U43" s="756" t="str">
        <f>IF(P43="","",VLOOKUP(P43,【参考】数式用!$A$5:$I$28,MATCH(T43,【参考】数式用!$C$4:$G$4,0)+2,0))))</f>
        <v>#ERROR!</v>
      </c>
      <c r="V43" s="129" t="s">
        <v>98</v>
      </c>
      <c r="W43" s="757"/>
      <c r="X43" s="130" t="s">
        <v>129</v>
      </c>
      <c r="Y43" s="757"/>
      <c r="Z43" s="130" t="s">
        <v>378</v>
      </c>
      <c r="AA43" s="757"/>
      <c r="AB43" s="130" t="s">
        <v>129</v>
      </c>
      <c r="AC43" s="757"/>
      <c r="AD43" s="130" t="s">
        <v>130</v>
      </c>
      <c r="AE43" s="758" t="s">
        <v>141</v>
      </c>
      <c r="AF43" s="759" t="str">
        <f t="shared" si="1"/>
        <v/>
      </c>
      <c r="AG43" s="130" t="s">
        <v>379</v>
      </c>
      <c r="AH43" s="760" t="str">
        <f t="shared" si="2"/>
        <v/>
      </c>
    </row>
    <row r="44" ht="36.75" customHeight="1">
      <c r="A44" s="749">
        <f t="shared" si="3"/>
        <v>34</v>
      </c>
      <c r="B44" s="761" t="str">
        <f>IF('基本情報入力シート'!C87="","",'基本情報入力シート'!C87)</f>
        <v/>
      </c>
      <c r="C44" s="19"/>
      <c r="D44" s="19"/>
      <c r="E44" s="19"/>
      <c r="F44" s="19"/>
      <c r="G44" s="19"/>
      <c r="H44" s="19"/>
      <c r="I44" s="19"/>
      <c r="J44" s="19"/>
      <c r="K44" s="41"/>
      <c r="L44" s="749" t="str">
        <f>IF('基本情報入力シート'!M87="","",'基本情報入力シート'!M87)</f>
        <v/>
      </c>
      <c r="M44" s="749" t="str">
        <f>IF('基本情報入力シート'!R87="","",'基本情報入力シート'!R87)</f>
        <v/>
      </c>
      <c r="N44" s="749" t="str">
        <f>IF('基本情報入力シート'!W87="","",'基本情報入力シート'!W87)</f>
        <v/>
      </c>
      <c r="O44" s="749" t="str">
        <f>IF('基本情報入力シート'!X87="","",'基本情報入力シート'!X87)</f>
        <v/>
      </c>
      <c r="P44" s="751" t="str">
        <f>IF('基本情報入力シート'!Y87="","",'基本情報入力シート'!Y87)</f>
        <v/>
      </c>
      <c r="Q44" s="752" t="str">
        <f>IF('基本情報入力シート'!Z87="","",'基本情報入力シート'!Z87)</f>
        <v/>
      </c>
      <c r="R44" s="753" t="str">
        <f>IF('基本情報入力シート'!AA87="","",'基本情報入力シート'!AA87)</f>
        <v/>
      </c>
      <c r="S44" s="754"/>
      <c r="T44" s="755"/>
      <c r="U44" s="756" t="str">
        <f>IF(P44="","",VLOOKUP(P44,【参考】数式用!$A$5:$I$28,MATCH(T44,【参考】数式用!$C$4:$G$4,0)+2,0))))</f>
        <v>#ERROR!</v>
      </c>
      <c r="V44" s="129" t="s">
        <v>98</v>
      </c>
      <c r="W44" s="757"/>
      <c r="X44" s="130" t="s">
        <v>129</v>
      </c>
      <c r="Y44" s="757"/>
      <c r="Z44" s="130" t="s">
        <v>378</v>
      </c>
      <c r="AA44" s="757"/>
      <c r="AB44" s="130" t="s">
        <v>129</v>
      </c>
      <c r="AC44" s="757"/>
      <c r="AD44" s="130" t="s">
        <v>130</v>
      </c>
      <c r="AE44" s="758" t="s">
        <v>141</v>
      </c>
      <c r="AF44" s="759" t="str">
        <f t="shared" si="1"/>
        <v/>
      </c>
      <c r="AG44" s="130" t="s">
        <v>379</v>
      </c>
      <c r="AH44" s="760" t="str">
        <f t="shared" si="2"/>
        <v/>
      </c>
    </row>
    <row r="45" ht="36.75" customHeight="1">
      <c r="A45" s="749">
        <f t="shared" si="3"/>
        <v>35</v>
      </c>
      <c r="B45" s="761" t="str">
        <f>IF('基本情報入力シート'!C88="","",'基本情報入力シート'!C88)</f>
        <v/>
      </c>
      <c r="C45" s="19"/>
      <c r="D45" s="19"/>
      <c r="E45" s="19"/>
      <c r="F45" s="19"/>
      <c r="G45" s="19"/>
      <c r="H45" s="19"/>
      <c r="I45" s="19"/>
      <c r="J45" s="19"/>
      <c r="K45" s="41"/>
      <c r="L45" s="749" t="str">
        <f>IF('基本情報入力シート'!M88="","",'基本情報入力シート'!M88)</f>
        <v/>
      </c>
      <c r="M45" s="749" t="str">
        <f>IF('基本情報入力シート'!R88="","",'基本情報入力シート'!R88)</f>
        <v/>
      </c>
      <c r="N45" s="749" t="str">
        <f>IF('基本情報入力シート'!W88="","",'基本情報入力シート'!W88)</f>
        <v/>
      </c>
      <c r="O45" s="749" t="str">
        <f>IF('基本情報入力シート'!X88="","",'基本情報入力シート'!X88)</f>
        <v/>
      </c>
      <c r="P45" s="751" t="str">
        <f>IF('基本情報入力シート'!Y88="","",'基本情報入力シート'!Y88)</f>
        <v/>
      </c>
      <c r="Q45" s="752" t="str">
        <f>IF('基本情報入力シート'!Z88="","",'基本情報入力シート'!Z88)</f>
        <v/>
      </c>
      <c r="R45" s="753" t="str">
        <f>IF('基本情報入力シート'!AA88="","",'基本情報入力シート'!AA88)</f>
        <v/>
      </c>
      <c r="S45" s="754"/>
      <c r="T45" s="755"/>
      <c r="U45" s="756" t="str">
        <f>IF(P45="","",VLOOKUP(P45,【参考】数式用!$A$5:$I$28,MATCH(T45,【参考】数式用!$C$4:$G$4,0)+2,0))))</f>
        <v>#ERROR!</v>
      </c>
      <c r="V45" s="129" t="s">
        <v>98</v>
      </c>
      <c r="W45" s="757"/>
      <c r="X45" s="130" t="s">
        <v>129</v>
      </c>
      <c r="Y45" s="757"/>
      <c r="Z45" s="130" t="s">
        <v>378</v>
      </c>
      <c r="AA45" s="757"/>
      <c r="AB45" s="130" t="s">
        <v>129</v>
      </c>
      <c r="AC45" s="757"/>
      <c r="AD45" s="130" t="s">
        <v>130</v>
      </c>
      <c r="AE45" s="758" t="s">
        <v>141</v>
      </c>
      <c r="AF45" s="759" t="str">
        <f t="shared" si="1"/>
        <v/>
      </c>
      <c r="AG45" s="130" t="s">
        <v>379</v>
      </c>
      <c r="AH45" s="760" t="str">
        <f t="shared" si="2"/>
        <v/>
      </c>
    </row>
    <row r="46" ht="36.75" customHeight="1">
      <c r="A46" s="749">
        <f t="shared" si="3"/>
        <v>36</v>
      </c>
      <c r="B46" s="761" t="str">
        <f>IF('基本情報入力シート'!C89="","",'基本情報入力シート'!C89)</f>
        <v/>
      </c>
      <c r="C46" s="19"/>
      <c r="D46" s="19"/>
      <c r="E46" s="19"/>
      <c r="F46" s="19"/>
      <c r="G46" s="19"/>
      <c r="H46" s="19"/>
      <c r="I46" s="19"/>
      <c r="J46" s="19"/>
      <c r="K46" s="41"/>
      <c r="L46" s="749" t="str">
        <f>IF('基本情報入力シート'!M89="","",'基本情報入力シート'!M89)</f>
        <v/>
      </c>
      <c r="M46" s="749" t="str">
        <f>IF('基本情報入力シート'!R89="","",'基本情報入力シート'!R89)</f>
        <v/>
      </c>
      <c r="N46" s="749" t="str">
        <f>IF('基本情報入力シート'!W89="","",'基本情報入力シート'!W89)</f>
        <v/>
      </c>
      <c r="O46" s="749" t="str">
        <f>IF('基本情報入力シート'!X89="","",'基本情報入力シート'!X89)</f>
        <v/>
      </c>
      <c r="P46" s="751" t="str">
        <f>IF('基本情報入力シート'!Y89="","",'基本情報入力シート'!Y89)</f>
        <v/>
      </c>
      <c r="Q46" s="752" t="str">
        <f>IF('基本情報入力シート'!Z89="","",'基本情報入力シート'!Z89)</f>
        <v/>
      </c>
      <c r="R46" s="753" t="str">
        <f>IF('基本情報入力シート'!AA89="","",'基本情報入力シート'!AA89)</f>
        <v/>
      </c>
      <c r="S46" s="754"/>
      <c r="T46" s="755"/>
      <c r="U46" s="756" t="str">
        <f>IF(P46="","",VLOOKUP(P46,【参考】数式用!$A$5:$I$28,MATCH(T46,【参考】数式用!$C$4:$G$4,0)+2,0))))</f>
        <v>#ERROR!</v>
      </c>
      <c r="V46" s="129" t="s">
        <v>98</v>
      </c>
      <c r="W46" s="757"/>
      <c r="X46" s="130" t="s">
        <v>129</v>
      </c>
      <c r="Y46" s="757"/>
      <c r="Z46" s="130" t="s">
        <v>378</v>
      </c>
      <c r="AA46" s="757"/>
      <c r="AB46" s="130" t="s">
        <v>129</v>
      </c>
      <c r="AC46" s="757"/>
      <c r="AD46" s="130" t="s">
        <v>130</v>
      </c>
      <c r="AE46" s="758" t="s">
        <v>141</v>
      </c>
      <c r="AF46" s="759" t="str">
        <f t="shared" si="1"/>
        <v/>
      </c>
      <c r="AG46" s="130" t="s">
        <v>379</v>
      </c>
      <c r="AH46" s="760" t="str">
        <f t="shared" si="2"/>
        <v/>
      </c>
    </row>
    <row r="47" ht="36.75" customHeight="1">
      <c r="A47" s="749">
        <f t="shared" si="3"/>
        <v>37</v>
      </c>
      <c r="B47" s="761" t="str">
        <f>IF('基本情報入力シート'!C90="","",'基本情報入力シート'!C90)</f>
        <v/>
      </c>
      <c r="C47" s="19"/>
      <c r="D47" s="19"/>
      <c r="E47" s="19"/>
      <c r="F47" s="19"/>
      <c r="G47" s="19"/>
      <c r="H47" s="19"/>
      <c r="I47" s="19"/>
      <c r="J47" s="19"/>
      <c r="K47" s="41"/>
      <c r="L47" s="749" t="str">
        <f>IF('基本情報入力シート'!M90="","",'基本情報入力シート'!M90)</f>
        <v/>
      </c>
      <c r="M47" s="749" t="str">
        <f>IF('基本情報入力シート'!R90="","",'基本情報入力シート'!R90)</f>
        <v/>
      </c>
      <c r="N47" s="749" t="str">
        <f>IF('基本情報入力シート'!W90="","",'基本情報入力シート'!W90)</f>
        <v/>
      </c>
      <c r="O47" s="749" t="str">
        <f>IF('基本情報入力シート'!X90="","",'基本情報入力シート'!X90)</f>
        <v/>
      </c>
      <c r="P47" s="751" t="str">
        <f>IF('基本情報入力シート'!Y90="","",'基本情報入力シート'!Y90)</f>
        <v/>
      </c>
      <c r="Q47" s="752" t="str">
        <f>IF('基本情報入力シート'!Z90="","",'基本情報入力シート'!Z90)</f>
        <v/>
      </c>
      <c r="R47" s="753" t="str">
        <f>IF('基本情報入力シート'!AA90="","",'基本情報入力シート'!AA90)</f>
        <v/>
      </c>
      <c r="S47" s="754"/>
      <c r="T47" s="755"/>
      <c r="U47" s="756" t="str">
        <f>IF(P47="","",VLOOKUP(P47,【参考】数式用!$A$5:$I$28,MATCH(T47,【参考】数式用!$C$4:$G$4,0)+2,0))))</f>
        <v>#ERROR!</v>
      </c>
      <c r="V47" s="129" t="s">
        <v>98</v>
      </c>
      <c r="W47" s="757"/>
      <c r="X47" s="130" t="s">
        <v>129</v>
      </c>
      <c r="Y47" s="757"/>
      <c r="Z47" s="130" t="s">
        <v>378</v>
      </c>
      <c r="AA47" s="757"/>
      <c r="AB47" s="130" t="s">
        <v>129</v>
      </c>
      <c r="AC47" s="757"/>
      <c r="AD47" s="130" t="s">
        <v>130</v>
      </c>
      <c r="AE47" s="758" t="s">
        <v>141</v>
      </c>
      <c r="AF47" s="759" t="str">
        <f t="shared" si="1"/>
        <v/>
      </c>
      <c r="AG47" s="130" t="s">
        <v>379</v>
      </c>
      <c r="AH47" s="760" t="str">
        <f t="shared" si="2"/>
        <v/>
      </c>
    </row>
    <row r="48" ht="36.75" customHeight="1">
      <c r="A48" s="749">
        <f t="shared" si="3"/>
        <v>38</v>
      </c>
      <c r="B48" s="761" t="str">
        <f>IF('基本情報入力シート'!C91="","",'基本情報入力シート'!C91)</f>
        <v/>
      </c>
      <c r="C48" s="19"/>
      <c r="D48" s="19"/>
      <c r="E48" s="19"/>
      <c r="F48" s="19"/>
      <c r="G48" s="19"/>
      <c r="H48" s="19"/>
      <c r="I48" s="19"/>
      <c r="J48" s="19"/>
      <c r="K48" s="41"/>
      <c r="L48" s="749" t="str">
        <f>IF('基本情報入力シート'!M91="","",'基本情報入力シート'!M91)</f>
        <v/>
      </c>
      <c r="M48" s="749" t="str">
        <f>IF('基本情報入力シート'!R91="","",'基本情報入力シート'!R91)</f>
        <v/>
      </c>
      <c r="N48" s="749" t="str">
        <f>IF('基本情報入力シート'!W91="","",'基本情報入力シート'!W91)</f>
        <v/>
      </c>
      <c r="O48" s="749" t="str">
        <f>IF('基本情報入力シート'!X91="","",'基本情報入力シート'!X91)</f>
        <v/>
      </c>
      <c r="P48" s="751" t="str">
        <f>IF('基本情報入力シート'!Y91="","",'基本情報入力シート'!Y91)</f>
        <v/>
      </c>
      <c r="Q48" s="752" t="str">
        <f>IF('基本情報入力シート'!Z91="","",'基本情報入力シート'!Z91)</f>
        <v/>
      </c>
      <c r="R48" s="753" t="str">
        <f>IF('基本情報入力シート'!AA91="","",'基本情報入力シート'!AA91)</f>
        <v/>
      </c>
      <c r="S48" s="754"/>
      <c r="T48" s="755"/>
      <c r="U48" s="756" t="str">
        <f>IF(P48="","",VLOOKUP(P48,【参考】数式用!$A$5:$I$28,MATCH(T48,【参考】数式用!$C$4:$G$4,0)+2,0))))</f>
        <v>#ERROR!</v>
      </c>
      <c r="V48" s="129" t="s">
        <v>98</v>
      </c>
      <c r="W48" s="757"/>
      <c r="X48" s="130" t="s">
        <v>129</v>
      </c>
      <c r="Y48" s="757"/>
      <c r="Z48" s="130" t="s">
        <v>378</v>
      </c>
      <c r="AA48" s="757"/>
      <c r="AB48" s="130" t="s">
        <v>129</v>
      </c>
      <c r="AC48" s="757"/>
      <c r="AD48" s="130" t="s">
        <v>130</v>
      </c>
      <c r="AE48" s="758" t="s">
        <v>141</v>
      </c>
      <c r="AF48" s="759" t="str">
        <f t="shared" si="1"/>
        <v/>
      </c>
      <c r="AG48" s="130" t="s">
        <v>379</v>
      </c>
      <c r="AH48" s="760" t="str">
        <f t="shared" si="2"/>
        <v/>
      </c>
    </row>
    <row r="49" ht="36.75" customHeight="1">
      <c r="A49" s="749">
        <f t="shared" si="3"/>
        <v>39</v>
      </c>
      <c r="B49" s="761" t="str">
        <f>IF('基本情報入力シート'!C92="","",'基本情報入力シート'!C92)</f>
        <v/>
      </c>
      <c r="C49" s="19"/>
      <c r="D49" s="19"/>
      <c r="E49" s="19"/>
      <c r="F49" s="19"/>
      <c r="G49" s="19"/>
      <c r="H49" s="19"/>
      <c r="I49" s="19"/>
      <c r="J49" s="19"/>
      <c r="K49" s="41"/>
      <c r="L49" s="749" t="str">
        <f>IF('基本情報入力シート'!M92="","",'基本情報入力シート'!M92)</f>
        <v/>
      </c>
      <c r="M49" s="749" t="str">
        <f>IF('基本情報入力シート'!R92="","",'基本情報入力シート'!R92)</f>
        <v/>
      </c>
      <c r="N49" s="749" t="str">
        <f>IF('基本情報入力シート'!W92="","",'基本情報入力シート'!W92)</f>
        <v/>
      </c>
      <c r="O49" s="749" t="str">
        <f>IF('基本情報入力シート'!X92="","",'基本情報入力シート'!X92)</f>
        <v/>
      </c>
      <c r="P49" s="751" t="str">
        <f>IF('基本情報入力シート'!Y92="","",'基本情報入力シート'!Y92)</f>
        <v/>
      </c>
      <c r="Q49" s="752" t="str">
        <f>IF('基本情報入力シート'!Z92="","",'基本情報入力シート'!Z92)</f>
        <v/>
      </c>
      <c r="R49" s="753" t="str">
        <f>IF('基本情報入力シート'!AA92="","",'基本情報入力シート'!AA92)</f>
        <v/>
      </c>
      <c r="S49" s="754"/>
      <c r="T49" s="755"/>
      <c r="U49" s="756" t="str">
        <f>IF(P49="","",VLOOKUP(P49,【参考】数式用!$A$5:$I$28,MATCH(T49,【参考】数式用!$C$4:$G$4,0)+2,0))))</f>
        <v>#ERROR!</v>
      </c>
      <c r="V49" s="129" t="s">
        <v>98</v>
      </c>
      <c r="W49" s="757"/>
      <c r="X49" s="130" t="s">
        <v>129</v>
      </c>
      <c r="Y49" s="757"/>
      <c r="Z49" s="130" t="s">
        <v>378</v>
      </c>
      <c r="AA49" s="757"/>
      <c r="AB49" s="130" t="s">
        <v>129</v>
      </c>
      <c r="AC49" s="757"/>
      <c r="AD49" s="130" t="s">
        <v>130</v>
      </c>
      <c r="AE49" s="758" t="s">
        <v>141</v>
      </c>
      <c r="AF49" s="759" t="str">
        <f t="shared" si="1"/>
        <v/>
      </c>
      <c r="AG49" s="130" t="s">
        <v>379</v>
      </c>
      <c r="AH49" s="760" t="str">
        <f t="shared" si="2"/>
        <v/>
      </c>
    </row>
    <row r="50" ht="36.75" customHeight="1">
      <c r="A50" s="749">
        <f t="shared" si="3"/>
        <v>40</v>
      </c>
      <c r="B50" s="761" t="str">
        <f>IF('基本情報入力シート'!C93="","",'基本情報入力シート'!C93)</f>
        <v/>
      </c>
      <c r="C50" s="19"/>
      <c r="D50" s="19"/>
      <c r="E50" s="19"/>
      <c r="F50" s="19"/>
      <c r="G50" s="19"/>
      <c r="H50" s="19"/>
      <c r="I50" s="19"/>
      <c r="J50" s="19"/>
      <c r="K50" s="41"/>
      <c r="L50" s="749" t="str">
        <f>IF('基本情報入力シート'!M93="","",'基本情報入力シート'!M93)</f>
        <v/>
      </c>
      <c r="M50" s="749" t="str">
        <f>IF('基本情報入力シート'!R93="","",'基本情報入力シート'!R93)</f>
        <v/>
      </c>
      <c r="N50" s="749" t="str">
        <f>IF('基本情報入力シート'!W93="","",'基本情報入力シート'!W93)</f>
        <v/>
      </c>
      <c r="O50" s="749" t="str">
        <f>IF('基本情報入力シート'!X93="","",'基本情報入力シート'!X93)</f>
        <v/>
      </c>
      <c r="P50" s="751" t="str">
        <f>IF('基本情報入力シート'!Y93="","",'基本情報入力シート'!Y93)</f>
        <v/>
      </c>
      <c r="Q50" s="752" t="str">
        <f>IF('基本情報入力シート'!Z93="","",'基本情報入力シート'!Z93)</f>
        <v/>
      </c>
      <c r="R50" s="753" t="str">
        <f>IF('基本情報入力シート'!AA93="","",'基本情報入力シート'!AA93)</f>
        <v/>
      </c>
      <c r="S50" s="754"/>
      <c r="T50" s="755"/>
      <c r="U50" s="756" t="str">
        <f>IF(P50="","",VLOOKUP(P50,【参考】数式用!$A$5:$I$28,MATCH(T50,【参考】数式用!$C$4:$G$4,0)+2,0))))</f>
        <v>#ERROR!</v>
      </c>
      <c r="V50" s="129" t="s">
        <v>98</v>
      </c>
      <c r="W50" s="757"/>
      <c r="X50" s="130" t="s">
        <v>129</v>
      </c>
      <c r="Y50" s="757"/>
      <c r="Z50" s="130" t="s">
        <v>378</v>
      </c>
      <c r="AA50" s="757"/>
      <c r="AB50" s="130" t="s">
        <v>129</v>
      </c>
      <c r="AC50" s="757"/>
      <c r="AD50" s="130" t="s">
        <v>130</v>
      </c>
      <c r="AE50" s="758" t="s">
        <v>141</v>
      </c>
      <c r="AF50" s="759" t="str">
        <f t="shared" si="1"/>
        <v/>
      </c>
      <c r="AG50" s="131" t="s">
        <v>379</v>
      </c>
      <c r="AH50" s="760" t="str">
        <f t="shared" si="2"/>
        <v/>
      </c>
    </row>
    <row r="51" ht="36.75" customHeight="1">
      <c r="A51" s="749">
        <f t="shared" si="3"/>
        <v>41</v>
      </c>
      <c r="B51" s="761" t="str">
        <f>IF('基本情報入力シート'!C94="","",'基本情報入力シート'!C94)</f>
        <v/>
      </c>
      <c r="C51" s="19"/>
      <c r="D51" s="19"/>
      <c r="E51" s="19"/>
      <c r="F51" s="19"/>
      <c r="G51" s="19"/>
      <c r="H51" s="19"/>
      <c r="I51" s="19"/>
      <c r="J51" s="19"/>
      <c r="K51" s="41"/>
      <c r="L51" s="749" t="str">
        <f>IF('基本情報入力シート'!M94="","",'基本情報入力シート'!M94)</f>
        <v/>
      </c>
      <c r="M51" s="749" t="str">
        <f>IF('基本情報入力シート'!R94="","",'基本情報入力シート'!R94)</f>
        <v/>
      </c>
      <c r="N51" s="749" t="str">
        <f>IF('基本情報入力シート'!W94="","",'基本情報入力シート'!W94)</f>
        <v/>
      </c>
      <c r="O51" s="749" t="str">
        <f>IF('基本情報入力シート'!X94="","",'基本情報入力シート'!X94)</f>
        <v/>
      </c>
      <c r="P51" s="751" t="str">
        <f>IF('基本情報入力シート'!Y94="","",'基本情報入力シート'!Y94)</f>
        <v/>
      </c>
      <c r="Q51" s="752" t="str">
        <f>IF('基本情報入力シート'!Z94="","",'基本情報入力シート'!Z94)</f>
        <v/>
      </c>
      <c r="R51" s="753" t="str">
        <f>IF('基本情報入力シート'!AA94="","",'基本情報入力シート'!AA94)</f>
        <v/>
      </c>
      <c r="S51" s="754"/>
      <c r="T51" s="755"/>
      <c r="U51" s="756" t="str">
        <f>IF(P51="","",VLOOKUP(P51,【参考】数式用!$A$5:$I$28,MATCH(T51,【参考】数式用!$C$4:$G$4,0)+2,0))))</f>
        <v>#ERROR!</v>
      </c>
      <c r="V51" s="129" t="s">
        <v>98</v>
      </c>
      <c r="W51" s="757"/>
      <c r="X51" s="130" t="s">
        <v>129</v>
      </c>
      <c r="Y51" s="757"/>
      <c r="Z51" s="130" t="s">
        <v>378</v>
      </c>
      <c r="AA51" s="757"/>
      <c r="AB51" s="130" t="s">
        <v>129</v>
      </c>
      <c r="AC51" s="757"/>
      <c r="AD51" s="130" t="s">
        <v>130</v>
      </c>
      <c r="AE51" s="758" t="s">
        <v>141</v>
      </c>
      <c r="AF51" s="759" t="str">
        <f t="shared" si="1"/>
        <v/>
      </c>
      <c r="AG51" s="131" t="s">
        <v>379</v>
      </c>
      <c r="AH51" s="760" t="str">
        <f t="shared" si="2"/>
        <v/>
      </c>
    </row>
    <row r="52" ht="36.75" customHeight="1">
      <c r="A52" s="749">
        <f t="shared" si="3"/>
        <v>42</v>
      </c>
      <c r="B52" s="761" t="str">
        <f>IF('基本情報入力シート'!C95="","",'基本情報入力シート'!C95)</f>
        <v/>
      </c>
      <c r="C52" s="19"/>
      <c r="D52" s="19"/>
      <c r="E52" s="19"/>
      <c r="F52" s="19"/>
      <c r="G52" s="19"/>
      <c r="H52" s="19"/>
      <c r="I52" s="19"/>
      <c r="J52" s="19"/>
      <c r="K52" s="41"/>
      <c r="L52" s="749" t="str">
        <f>IF('基本情報入力シート'!M95="","",'基本情報入力シート'!M95)</f>
        <v/>
      </c>
      <c r="M52" s="749" t="str">
        <f>IF('基本情報入力シート'!R95="","",'基本情報入力シート'!R95)</f>
        <v/>
      </c>
      <c r="N52" s="749" t="str">
        <f>IF('基本情報入力シート'!W95="","",'基本情報入力シート'!W95)</f>
        <v/>
      </c>
      <c r="O52" s="749" t="str">
        <f>IF('基本情報入力シート'!X95="","",'基本情報入力シート'!X95)</f>
        <v/>
      </c>
      <c r="P52" s="751" t="str">
        <f>IF('基本情報入力シート'!Y95="","",'基本情報入力シート'!Y95)</f>
        <v/>
      </c>
      <c r="Q52" s="752" t="str">
        <f>IF('基本情報入力シート'!Z95="","",'基本情報入力シート'!Z95)</f>
        <v/>
      </c>
      <c r="R52" s="753" t="str">
        <f>IF('基本情報入力シート'!AA95="","",'基本情報入力シート'!AA95)</f>
        <v/>
      </c>
      <c r="S52" s="754"/>
      <c r="T52" s="755"/>
      <c r="U52" s="756" t="str">
        <f>IF(P52="","",VLOOKUP(P52,【参考】数式用!$A$5:$I$28,MATCH(T52,【参考】数式用!$C$4:$G$4,0)+2,0))))</f>
        <v>#ERROR!</v>
      </c>
      <c r="V52" s="129" t="s">
        <v>98</v>
      </c>
      <c r="W52" s="757"/>
      <c r="X52" s="130" t="s">
        <v>129</v>
      </c>
      <c r="Y52" s="757"/>
      <c r="Z52" s="130" t="s">
        <v>378</v>
      </c>
      <c r="AA52" s="757"/>
      <c r="AB52" s="130" t="s">
        <v>129</v>
      </c>
      <c r="AC52" s="757"/>
      <c r="AD52" s="130" t="s">
        <v>130</v>
      </c>
      <c r="AE52" s="758" t="s">
        <v>141</v>
      </c>
      <c r="AF52" s="759" t="str">
        <f t="shared" si="1"/>
        <v/>
      </c>
      <c r="AG52" s="131" t="s">
        <v>379</v>
      </c>
      <c r="AH52" s="760" t="str">
        <f t="shared" si="2"/>
        <v/>
      </c>
    </row>
    <row r="53" ht="36.75" customHeight="1">
      <c r="A53" s="749">
        <f t="shared" si="3"/>
        <v>43</v>
      </c>
      <c r="B53" s="761" t="str">
        <f>IF('基本情報入力シート'!C96="","",'基本情報入力シート'!C96)</f>
        <v/>
      </c>
      <c r="C53" s="19"/>
      <c r="D53" s="19"/>
      <c r="E53" s="19"/>
      <c r="F53" s="19"/>
      <c r="G53" s="19"/>
      <c r="H53" s="19"/>
      <c r="I53" s="19"/>
      <c r="J53" s="19"/>
      <c r="K53" s="41"/>
      <c r="L53" s="749" t="str">
        <f>IF('基本情報入力シート'!M96="","",'基本情報入力シート'!M96)</f>
        <v/>
      </c>
      <c r="M53" s="749" t="str">
        <f>IF('基本情報入力シート'!R96="","",'基本情報入力シート'!R96)</f>
        <v/>
      </c>
      <c r="N53" s="749" t="str">
        <f>IF('基本情報入力シート'!W96="","",'基本情報入力シート'!W96)</f>
        <v/>
      </c>
      <c r="O53" s="749" t="str">
        <f>IF('基本情報入力シート'!X96="","",'基本情報入力シート'!X96)</f>
        <v/>
      </c>
      <c r="P53" s="751" t="str">
        <f>IF('基本情報入力シート'!Y96="","",'基本情報入力シート'!Y96)</f>
        <v/>
      </c>
      <c r="Q53" s="752" t="str">
        <f>IF('基本情報入力シート'!Z96="","",'基本情報入力シート'!Z96)</f>
        <v/>
      </c>
      <c r="R53" s="753" t="str">
        <f>IF('基本情報入力シート'!AA96="","",'基本情報入力シート'!AA96)</f>
        <v/>
      </c>
      <c r="S53" s="754"/>
      <c r="T53" s="755"/>
      <c r="U53" s="756" t="str">
        <f>IF(P53="","",VLOOKUP(P53,【参考】数式用!$A$5:$I$28,MATCH(T53,【参考】数式用!$C$4:$G$4,0)+2,0))))</f>
        <v>#ERROR!</v>
      </c>
      <c r="V53" s="129" t="s">
        <v>98</v>
      </c>
      <c r="W53" s="757"/>
      <c r="X53" s="130" t="s">
        <v>129</v>
      </c>
      <c r="Y53" s="757"/>
      <c r="Z53" s="130" t="s">
        <v>378</v>
      </c>
      <c r="AA53" s="757"/>
      <c r="AB53" s="130" t="s">
        <v>129</v>
      </c>
      <c r="AC53" s="757"/>
      <c r="AD53" s="130" t="s">
        <v>130</v>
      </c>
      <c r="AE53" s="758" t="s">
        <v>141</v>
      </c>
      <c r="AF53" s="759" t="str">
        <f t="shared" si="1"/>
        <v/>
      </c>
      <c r="AG53" s="131" t="s">
        <v>379</v>
      </c>
      <c r="AH53" s="760" t="str">
        <f t="shared" si="2"/>
        <v/>
      </c>
    </row>
    <row r="54" ht="36.75" customHeight="1">
      <c r="A54" s="749">
        <f t="shared" si="3"/>
        <v>44</v>
      </c>
      <c r="B54" s="761" t="str">
        <f>IF('基本情報入力シート'!C97="","",'基本情報入力シート'!C97)</f>
        <v/>
      </c>
      <c r="C54" s="19"/>
      <c r="D54" s="19"/>
      <c r="E54" s="19"/>
      <c r="F54" s="19"/>
      <c r="G54" s="19"/>
      <c r="H54" s="19"/>
      <c r="I54" s="19"/>
      <c r="J54" s="19"/>
      <c r="K54" s="41"/>
      <c r="L54" s="749" t="str">
        <f>IF('基本情報入力シート'!M97="","",'基本情報入力シート'!M97)</f>
        <v/>
      </c>
      <c r="M54" s="749" t="str">
        <f>IF('基本情報入力シート'!R97="","",'基本情報入力シート'!R97)</f>
        <v/>
      </c>
      <c r="N54" s="749" t="str">
        <f>IF('基本情報入力シート'!W97="","",'基本情報入力シート'!W97)</f>
        <v/>
      </c>
      <c r="O54" s="749" t="str">
        <f>IF('基本情報入力シート'!X97="","",'基本情報入力シート'!X97)</f>
        <v/>
      </c>
      <c r="P54" s="751" t="str">
        <f>IF('基本情報入力シート'!Y97="","",'基本情報入力シート'!Y97)</f>
        <v/>
      </c>
      <c r="Q54" s="752" t="str">
        <f>IF('基本情報入力シート'!Z97="","",'基本情報入力シート'!Z97)</f>
        <v/>
      </c>
      <c r="R54" s="753" t="str">
        <f>IF('基本情報入力シート'!AA97="","",'基本情報入力シート'!AA97)</f>
        <v/>
      </c>
      <c r="S54" s="754"/>
      <c r="T54" s="755"/>
      <c r="U54" s="756" t="str">
        <f>IF(P54="","",VLOOKUP(P54,【参考】数式用!$A$5:$I$28,MATCH(T54,【参考】数式用!$C$4:$G$4,0)+2,0))))</f>
        <v>#ERROR!</v>
      </c>
      <c r="V54" s="129" t="s">
        <v>98</v>
      </c>
      <c r="W54" s="757"/>
      <c r="X54" s="130" t="s">
        <v>129</v>
      </c>
      <c r="Y54" s="757"/>
      <c r="Z54" s="130" t="s">
        <v>378</v>
      </c>
      <c r="AA54" s="757"/>
      <c r="AB54" s="130" t="s">
        <v>129</v>
      </c>
      <c r="AC54" s="757"/>
      <c r="AD54" s="130" t="s">
        <v>130</v>
      </c>
      <c r="AE54" s="758" t="s">
        <v>141</v>
      </c>
      <c r="AF54" s="759" t="str">
        <f t="shared" si="1"/>
        <v/>
      </c>
      <c r="AG54" s="131" t="s">
        <v>379</v>
      </c>
      <c r="AH54" s="760" t="str">
        <f t="shared" si="2"/>
        <v/>
      </c>
    </row>
    <row r="55" ht="36.75" customHeight="1">
      <c r="A55" s="749">
        <f t="shared" si="3"/>
        <v>45</v>
      </c>
      <c r="B55" s="761" t="str">
        <f>IF('基本情報入力シート'!C98="","",'基本情報入力シート'!C98)</f>
        <v/>
      </c>
      <c r="C55" s="19"/>
      <c r="D55" s="19"/>
      <c r="E55" s="19"/>
      <c r="F55" s="19"/>
      <c r="G55" s="19"/>
      <c r="H55" s="19"/>
      <c r="I55" s="19"/>
      <c r="J55" s="19"/>
      <c r="K55" s="41"/>
      <c r="L55" s="749" t="str">
        <f>IF('基本情報入力シート'!M98="","",'基本情報入力シート'!M98)</f>
        <v/>
      </c>
      <c r="M55" s="749" t="str">
        <f>IF('基本情報入力シート'!R98="","",'基本情報入力シート'!R98)</f>
        <v/>
      </c>
      <c r="N55" s="749" t="str">
        <f>IF('基本情報入力シート'!W98="","",'基本情報入力シート'!W98)</f>
        <v/>
      </c>
      <c r="O55" s="749" t="str">
        <f>IF('基本情報入力シート'!X98="","",'基本情報入力シート'!X98)</f>
        <v/>
      </c>
      <c r="P55" s="751" t="str">
        <f>IF('基本情報入力シート'!Y98="","",'基本情報入力シート'!Y98)</f>
        <v/>
      </c>
      <c r="Q55" s="752" t="str">
        <f>IF('基本情報入力シート'!Z98="","",'基本情報入力シート'!Z98)</f>
        <v/>
      </c>
      <c r="R55" s="753" t="str">
        <f>IF('基本情報入力シート'!AA98="","",'基本情報入力シート'!AA98)</f>
        <v/>
      </c>
      <c r="S55" s="754"/>
      <c r="T55" s="755"/>
      <c r="U55" s="756" t="str">
        <f>IF(P55="","",VLOOKUP(P55,【参考】数式用!$A$5:$I$28,MATCH(T55,【参考】数式用!$C$4:$G$4,0)+2,0))))</f>
        <v>#ERROR!</v>
      </c>
      <c r="V55" s="129" t="s">
        <v>98</v>
      </c>
      <c r="W55" s="757"/>
      <c r="X55" s="130" t="s">
        <v>129</v>
      </c>
      <c r="Y55" s="757"/>
      <c r="Z55" s="130" t="s">
        <v>378</v>
      </c>
      <c r="AA55" s="757"/>
      <c r="AB55" s="130" t="s">
        <v>129</v>
      </c>
      <c r="AC55" s="757"/>
      <c r="AD55" s="130" t="s">
        <v>130</v>
      </c>
      <c r="AE55" s="758" t="s">
        <v>141</v>
      </c>
      <c r="AF55" s="759" t="str">
        <f t="shared" si="1"/>
        <v/>
      </c>
      <c r="AG55" s="131" t="s">
        <v>379</v>
      </c>
      <c r="AH55" s="760" t="str">
        <f t="shared" si="2"/>
        <v/>
      </c>
    </row>
    <row r="56" ht="36.75" customHeight="1">
      <c r="A56" s="749">
        <f t="shared" si="3"/>
        <v>46</v>
      </c>
      <c r="B56" s="761" t="str">
        <f>IF('基本情報入力シート'!C99="","",'基本情報入力シート'!C99)</f>
        <v/>
      </c>
      <c r="C56" s="19"/>
      <c r="D56" s="19"/>
      <c r="E56" s="19"/>
      <c r="F56" s="19"/>
      <c r="G56" s="19"/>
      <c r="H56" s="19"/>
      <c r="I56" s="19"/>
      <c r="J56" s="19"/>
      <c r="K56" s="41"/>
      <c r="L56" s="749" t="str">
        <f>IF('基本情報入力シート'!M99="","",'基本情報入力シート'!M99)</f>
        <v/>
      </c>
      <c r="M56" s="749" t="str">
        <f>IF('基本情報入力シート'!R99="","",'基本情報入力シート'!R99)</f>
        <v/>
      </c>
      <c r="N56" s="749" t="str">
        <f>IF('基本情報入力シート'!W99="","",'基本情報入力シート'!W99)</f>
        <v/>
      </c>
      <c r="O56" s="749" t="str">
        <f>IF('基本情報入力シート'!X99="","",'基本情報入力シート'!X99)</f>
        <v/>
      </c>
      <c r="P56" s="751" t="str">
        <f>IF('基本情報入力シート'!Y99="","",'基本情報入力シート'!Y99)</f>
        <v/>
      </c>
      <c r="Q56" s="752" t="str">
        <f>IF('基本情報入力シート'!Z99="","",'基本情報入力シート'!Z99)</f>
        <v/>
      </c>
      <c r="R56" s="753" t="str">
        <f>IF('基本情報入力シート'!AA99="","",'基本情報入力シート'!AA99)</f>
        <v/>
      </c>
      <c r="S56" s="754"/>
      <c r="T56" s="755"/>
      <c r="U56" s="756" t="str">
        <f>IF(P56="","",VLOOKUP(P56,【参考】数式用!$A$5:$I$28,MATCH(T56,【参考】数式用!$C$4:$G$4,0)+2,0))))</f>
        <v>#ERROR!</v>
      </c>
      <c r="V56" s="129" t="s">
        <v>98</v>
      </c>
      <c r="W56" s="757"/>
      <c r="X56" s="130" t="s">
        <v>129</v>
      </c>
      <c r="Y56" s="757"/>
      <c r="Z56" s="130" t="s">
        <v>378</v>
      </c>
      <c r="AA56" s="757"/>
      <c r="AB56" s="130" t="s">
        <v>129</v>
      </c>
      <c r="AC56" s="757"/>
      <c r="AD56" s="130" t="s">
        <v>130</v>
      </c>
      <c r="AE56" s="758" t="s">
        <v>141</v>
      </c>
      <c r="AF56" s="759" t="str">
        <f t="shared" si="1"/>
        <v/>
      </c>
      <c r="AG56" s="131" t="s">
        <v>379</v>
      </c>
      <c r="AH56" s="760" t="str">
        <f t="shared" si="2"/>
        <v/>
      </c>
    </row>
    <row r="57" ht="36.75" customHeight="1">
      <c r="A57" s="749">
        <f t="shared" si="3"/>
        <v>47</v>
      </c>
      <c r="B57" s="761" t="str">
        <f>IF('基本情報入力シート'!C100="","",'基本情報入力シート'!C100)</f>
        <v/>
      </c>
      <c r="C57" s="19"/>
      <c r="D57" s="19"/>
      <c r="E57" s="19"/>
      <c r="F57" s="19"/>
      <c r="G57" s="19"/>
      <c r="H57" s="19"/>
      <c r="I57" s="19"/>
      <c r="J57" s="19"/>
      <c r="K57" s="41"/>
      <c r="L57" s="749" t="str">
        <f>IF('基本情報入力シート'!M100="","",'基本情報入力シート'!M100)</f>
        <v/>
      </c>
      <c r="M57" s="749" t="str">
        <f>IF('基本情報入力シート'!R100="","",'基本情報入力シート'!R100)</f>
        <v/>
      </c>
      <c r="N57" s="749" t="str">
        <f>IF('基本情報入力シート'!W100="","",'基本情報入力シート'!W100)</f>
        <v/>
      </c>
      <c r="O57" s="749" t="str">
        <f>IF('基本情報入力シート'!X100="","",'基本情報入力シート'!X100)</f>
        <v/>
      </c>
      <c r="P57" s="751" t="str">
        <f>IF('基本情報入力シート'!Y100="","",'基本情報入力シート'!Y100)</f>
        <v/>
      </c>
      <c r="Q57" s="752" t="str">
        <f>IF('基本情報入力シート'!Z100="","",'基本情報入力シート'!Z100)</f>
        <v/>
      </c>
      <c r="R57" s="753" t="str">
        <f>IF('基本情報入力シート'!AA100="","",'基本情報入力シート'!AA100)</f>
        <v/>
      </c>
      <c r="S57" s="754"/>
      <c r="T57" s="755"/>
      <c r="U57" s="756" t="str">
        <f>IF(P57="","",VLOOKUP(P57,【参考】数式用!$A$5:$I$28,MATCH(T57,【参考】数式用!$C$4:$G$4,0)+2,0))))</f>
        <v>#ERROR!</v>
      </c>
      <c r="V57" s="129" t="s">
        <v>98</v>
      </c>
      <c r="W57" s="757"/>
      <c r="X57" s="130" t="s">
        <v>129</v>
      </c>
      <c r="Y57" s="757"/>
      <c r="Z57" s="130" t="s">
        <v>378</v>
      </c>
      <c r="AA57" s="757"/>
      <c r="AB57" s="130" t="s">
        <v>129</v>
      </c>
      <c r="AC57" s="757"/>
      <c r="AD57" s="130" t="s">
        <v>130</v>
      </c>
      <c r="AE57" s="758" t="s">
        <v>141</v>
      </c>
      <c r="AF57" s="759" t="str">
        <f t="shared" si="1"/>
        <v/>
      </c>
      <c r="AG57" s="131" t="s">
        <v>379</v>
      </c>
      <c r="AH57" s="760" t="str">
        <f t="shared" si="2"/>
        <v/>
      </c>
    </row>
    <row r="58" ht="36.75" customHeight="1">
      <c r="A58" s="749">
        <f t="shared" si="3"/>
        <v>48</v>
      </c>
      <c r="B58" s="761" t="str">
        <f>IF('基本情報入力シート'!C101="","",'基本情報入力シート'!C101)</f>
        <v/>
      </c>
      <c r="C58" s="19"/>
      <c r="D58" s="19"/>
      <c r="E58" s="19"/>
      <c r="F58" s="19"/>
      <c r="G58" s="19"/>
      <c r="H58" s="19"/>
      <c r="I58" s="19"/>
      <c r="J58" s="19"/>
      <c r="K58" s="41"/>
      <c r="L58" s="749" t="str">
        <f>IF('基本情報入力シート'!M101="","",'基本情報入力シート'!M101)</f>
        <v/>
      </c>
      <c r="M58" s="749" t="str">
        <f>IF('基本情報入力シート'!R101="","",'基本情報入力シート'!R101)</f>
        <v/>
      </c>
      <c r="N58" s="749" t="str">
        <f>IF('基本情報入力シート'!W101="","",'基本情報入力シート'!W101)</f>
        <v/>
      </c>
      <c r="O58" s="749" t="str">
        <f>IF('基本情報入力シート'!X101="","",'基本情報入力シート'!X101)</f>
        <v/>
      </c>
      <c r="P58" s="751" t="str">
        <f>IF('基本情報入力シート'!Y101="","",'基本情報入力シート'!Y101)</f>
        <v/>
      </c>
      <c r="Q58" s="752" t="str">
        <f>IF('基本情報入力シート'!Z101="","",'基本情報入力シート'!Z101)</f>
        <v/>
      </c>
      <c r="R58" s="753" t="str">
        <f>IF('基本情報入力シート'!AA101="","",'基本情報入力シート'!AA101)</f>
        <v/>
      </c>
      <c r="S58" s="754"/>
      <c r="T58" s="755"/>
      <c r="U58" s="756" t="str">
        <f>IF(P58="","",VLOOKUP(P58,【参考】数式用!$A$5:$I$28,MATCH(T58,【参考】数式用!$C$4:$G$4,0)+2,0))))</f>
        <v>#ERROR!</v>
      </c>
      <c r="V58" s="129" t="s">
        <v>98</v>
      </c>
      <c r="W58" s="757"/>
      <c r="X58" s="130" t="s">
        <v>129</v>
      </c>
      <c r="Y58" s="757"/>
      <c r="Z58" s="130" t="s">
        <v>378</v>
      </c>
      <c r="AA58" s="757"/>
      <c r="AB58" s="130" t="s">
        <v>129</v>
      </c>
      <c r="AC58" s="757"/>
      <c r="AD58" s="130" t="s">
        <v>130</v>
      </c>
      <c r="AE58" s="758" t="s">
        <v>141</v>
      </c>
      <c r="AF58" s="759" t="str">
        <f t="shared" si="1"/>
        <v/>
      </c>
      <c r="AG58" s="131" t="s">
        <v>379</v>
      </c>
      <c r="AH58" s="760" t="str">
        <f t="shared" si="2"/>
        <v/>
      </c>
    </row>
    <row r="59" ht="36.75" customHeight="1">
      <c r="A59" s="749">
        <f t="shared" si="3"/>
        <v>49</v>
      </c>
      <c r="B59" s="761" t="str">
        <f>IF('基本情報入力シート'!C102="","",'基本情報入力シート'!C102)</f>
        <v/>
      </c>
      <c r="C59" s="19"/>
      <c r="D59" s="19"/>
      <c r="E59" s="19"/>
      <c r="F59" s="19"/>
      <c r="G59" s="19"/>
      <c r="H59" s="19"/>
      <c r="I59" s="19"/>
      <c r="J59" s="19"/>
      <c r="K59" s="41"/>
      <c r="L59" s="749" t="str">
        <f>IF('基本情報入力シート'!M102="","",'基本情報入力シート'!M102)</f>
        <v/>
      </c>
      <c r="M59" s="749" t="str">
        <f>IF('基本情報入力シート'!R102="","",'基本情報入力シート'!R102)</f>
        <v/>
      </c>
      <c r="N59" s="749" t="str">
        <f>IF('基本情報入力シート'!W102="","",'基本情報入力シート'!W102)</f>
        <v/>
      </c>
      <c r="O59" s="749" t="str">
        <f>IF('基本情報入力シート'!X102="","",'基本情報入力シート'!X102)</f>
        <v/>
      </c>
      <c r="P59" s="751" t="str">
        <f>IF('基本情報入力シート'!Y102="","",'基本情報入力シート'!Y102)</f>
        <v/>
      </c>
      <c r="Q59" s="752" t="str">
        <f>IF('基本情報入力シート'!Z102="","",'基本情報入力シート'!Z102)</f>
        <v/>
      </c>
      <c r="R59" s="753" t="str">
        <f>IF('基本情報入力シート'!AA102="","",'基本情報入力シート'!AA102)</f>
        <v/>
      </c>
      <c r="S59" s="754"/>
      <c r="T59" s="755"/>
      <c r="U59" s="756" t="str">
        <f>IF(P59="","",VLOOKUP(P59,【参考】数式用!$A$5:$I$28,MATCH(T59,【参考】数式用!$C$4:$G$4,0)+2,0))))</f>
        <v>#ERROR!</v>
      </c>
      <c r="V59" s="129" t="s">
        <v>98</v>
      </c>
      <c r="W59" s="757"/>
      <c r="X59" s="130" t="s">
        <v>129</v>
      </c>
      <c r="Y59" s="757"/>
      <c r="Z59" s="130" t="s">
        <v>378</v>
      </c>
      <c r="AA59" s="757"/>
      <c r="AB59" s="130" t="s">
        <v>129</v>
      </c>
      <c r="AC59" s="757"/>
      <c r="AD59" s="130" t="s">
        <v>130</v>
      </c>
      <c r="AE59" s="758" t="s">
        <v>141</v>
      </c>
      <c r="AF59" s="759" t="str">
        <f t="shared" si="1"/>
        <v/>
      </c>
      <c r="AG59" s="131" t="s">
        <v>379</v>
      </c>
      <c r="AH59" s="760" t="str">
        <f t="shared" si="2"/>
        <v/>
      </c>
    </row>
    <row r="60" ht="36.75" customHeight="1">
      <c r="A60" s="749">
        <f t="shared" si="3"/>
        <v>50</v>
      </c>
      <c r="B60" s="761" t="str">
        <f>IF('基本情報入力シート'!C103="","",'基本情報入力シート'!C103)</f>
        <v/>
      </c>
      <c r="C60" s="19"/>
      <c r="D60" s="19"/>
      <c r="E60" s="19"/>
      <c r="F60" s="19"/>
      <c r="G60" s="19"/>
      <c r="H60" s="19"/>
      <c r="I60" s="19"/>
      <c r="J60" s="19"/>
      <c r="K60" s="41"/>
      <c r="L60" s="749" t="str">
        <f>IF('基本情報入力シート'!M103="","",'基本情報入力シート'!M103)</f>
        <v/>
      </c>
      <c r="M60" s="749" t="str">
        <f>IF('基本情報入力シート'!R103="","",'基本情報入力シート'!R103)</f>
        <v/>
      </c>
      <c r="N60" s="749" t="str">
        <f>IF('基本情報入力シート'!W103="","",'基本情報入力シート'!W103)</f>
        <v/>
      </c>
      <c r="O60" s="749" t="str">
        <f>IF('基本情報入力シート'!X103="","",'基本情報入力シート'!X103)</f>
        <v/>
      </c>
      <c r="P60" s="751" t="str">
        <f>IF('基本情報入力シート'!Y103="","",'基本情報入力シート'!Y103)</f>
        <v/>
      </c>
      <c r="Q60" s="752" t="str">
        <f>IF('基本情報入力シート'!Z103="","",'基本情報入力シート'!Z103)</f>
        <v/>
      </c>
      <c r="R60" s="753" t="str">
        <f>IF('基本情報入力シート'!AA103="","",'基本情報入力シート'!AA103)</f>
        <v/>
      </c>
      <c r="S60" s="754"/>
      <c r="T60" s="755"/>
      <c r="U60" s="756" t="str">
        <f>IF(P60="","",VLOOKUP(P60,【参考】数式用!$A$5:$I$28,MATCH(T60,【参考】数式用!$C$4:$G$4,0)+2,0))))</f>
        <v>#ERROR!</v>
      </c>
      <c r="V60" s="129" t="s">
        <v>98</v>
      </c>
      <c r="W60" s="757"/>
      <c r="X60" s="130" t="s">
        <v>129</v>
      </c>
      <c r="Y60" s="757"/>
      <c r="Z60" s="130" t="s">
        <v>378</v>
      </c>
      <c r="AA60" s="757"/>
      <c r="AB60" s="130" t="s">
        <v>129</v>
      </c>
      <c r="AC60" s="757"/>
      <c r="AD60" s="130" t="s">
        <v>130</v>
      </c>
      <c r="AE60" s="758" t="s">
        <v>141</v>
      </c>
      <c r="AF60" s="759" t="str">
        <f t="shared" si="1"/>
        <v/>
      </c>
      <c r="AG60" s="131" t="s">
        <v>379</v>
      </c>
      <c r="AH60" s="760" t="str">
        <f t="shared" si="2"/>
        <v/>
      </c>
    </row>
    <row r="61" ht="36.75" customHeight="1">
      <c r="A61" s="749">
        <f t="shared" si="3"/>
        <v>51</v>
      </c>
      <c r="B61" s="761" t="str">
        <f>IF('基本情報入力シート'!C104="","",'基本情報入力シート'!C104)</f>
        <v/>
      </c>
      <c r="C61" s="19"/>
      <c r="D61" s="19"/>
      <c r="E61" s="19"/>
      <c r="F61" s="19"/>
      <c r="G61" s="19"/>
      <c r="H61" s="19"/>
      <c r="I61" s="19"/>
      <c r="J61" s="19"/>
      <c r="K61" s="41"/>
      <c r="L61" s="749" t="str">
        <f>IF('基本情報入力シート'!M104="","",'基本情報入力シート'!M104)</f>
        <v/>
      </c>
      <c r="M61" s="749" t="str">
        <f>IF('基本情報入力シート'!R104="","",'基本情報入力シート'!R104)</f>
        <v/>
      </c>
      <c r="N61" s="749" t="str">
        <f>IF('基本情報入力シート'!W104="","",'基本情報入力シート'!W104)</f>
        <v/>
      </c>
      <c r="O61" s="749" t="str">
        <f>IF('基本情報入力シート'!X104="","",'基本情報入力シート'!X104)</f>
        <v/>
      </c>
      <c r="P61" s="751" t="str">
        <f>IF('基本情報入力シート'!Y104="","",'基本情報入力シート'!Y104)</f>
        <v/>
      </c>
      <c r="Q61" s="752" t="str">
        <f>IF('基本情報入力シート'!Z104="","",'基本情報入力シート'!Z104)</f>
        <v/>
      </c>
      <c r="R61" s="753" t="str">
        <f>IF('基本情報入力シート'!AA104="","",'基本情報入力シート'!AA104)</f>
        <v/>
      </c>
      <c r="S61" s="754"/>
      <c r="T61" s="755"/>
      <c r="U61" s="756" t="str">
        <f>IF(P61="","",VLOOKUP(P61,【参考】数式用!$A$5:$I$28,MATCH(T61,【参考】数式用!$C$4:$G$4,0)+2,0))))</f>
        <v>#ERROR!</v>
      </c>
      <c r="V61" s="129" t="s">
        <v>98</v>
      </c>
      <c r="W61" s="757"/>
      <c r="X61" s="130" t="s">
        <v>129</v>
      </c>
      <c r="Y61" s="757"/>
      <c r="Z61" s="130" t="s">
        <v>378</v>
      </c>
      <c r="AA61" s="757"/>
      <c r="AB61" s="130" t="s">
        <v>129</v>
      </c>
      <c r="AC61" s="757"/>
      <c r="AD61" s="130" t="s">
        <v>130</v>
      </c>
      <c r="AE61" s="758" t="s">
        <v>141</v>
      </c>
      <c r="AF61" s="759" t="str">
        <f t="shared" si="1"/>
        <v/>
      </c>
      <c r="AG61" s="131" t="s">
        <v>379</v>
      </c>
      <c r="AH61" s="760" t="str">
        <f t="shared" si="2"/>
        <v/>
      </c>
    </row>
    <row r="62" ht="36.75" customHeight="1">
      <c r="A62" s="749">
        <f t="shared" si="3"/>
        <v>52</v>
      </c>
      <c r="B62" s="761" t="str">
        <f>IF('基本情報入力シート'!C105="","",'基本情報入力シート'!C105)</f>
        <v/>
      </c>
      <c r="C62" s="19"/>
      <c r="D62" s="19"/>
      <c r="E62" s="19"/>
      <c r="F62" s="19"/>
      <c r="G62" s="19"/>
      <c r="H62" s="19"/>
      <c r="I62" s="19"/>
      <c r="J62" s="19"/>
      <c r="K62" s="41"/>
      <c r="L62" s="749" t="str">
        <f>IF('基本情報入力シート'!M105="","",'基本情報入力シート'!M105)</f>
        <v/>
      </c>
      <c r="M62" s="749" t="str">
        <f>IF('基本情報入力シート'!R105="","",'基本情報入力シート'!R105)</f>
        <v/>
      </c>
      <c r="N62" s="749" t="str">
        <f>IF('基本情報入力シート'!W105="","",'基本情報入力シート'!W105)</f>
        <v/>
      </c>
      <c r="O62" s="749" t="str">
        <f>IF('基本情報入力シート'!X105="","",'基本情報入力シート'!X105)</f>
        <v/>
      </c>
      <c r="P62" s="751" t="str">
        <f>IF('基本情報入力シート'!Y105="","",'基本情報入力シート'!Y105)</f>
        <v/>
      </c>
      <c r="Q62" s="752" t="str">
        <f>IF('基本情報入力シート'!Z105="","",'基本情報入力シート'!Z105)</f>
        <v/>
      </c>
      <c r="R62" s="753" t="str">
        <f>IF('基本情報入力シート'!AA105="","",'基本情報入力シート'!AA105)</f>
        <v/>
      </c>
      <c r="S62" s="754"/>
      <c r="T62" s="755"/>
      <c r="U62" s="756" t="str">
        <f>IF(P62="","",VLOOKUP(P62,【参考】数式用!$A$5:$I$28,MATCH(T62,【参考】数式用!$C$4:$G$4,0)+2,0))))</f>
        <v>#ERROR!</v>
      </c>
      <c r="V62" s="129" t="s">
        <v>98</v>
      </c>
      <c r="W62" s="757"/>
      <c r="X62" s="130" t="s">
        <v>129</v>
      </c>
      <c r="Y62" s="757"/>
      <c r="Z62" s="130" t="s">
        <v>378</v>
      </c>
      <c r="AA62" s="757"/>
      <c r="AB62" s="130" t="s">
        <v>129</v>
      </c>
      <c r="AC62" s="757"/>
      <c r="AD62" s="130" t="s">
        <v>130</v>
      </c>
      <c r="AE62" s="758" t="s">
        <v>141</v>
      </c>
      <c r="AF62" s="759" t="str">
        <f t="shared" si="1"/>
        <v/>
      </c>
      <c r="AG62" s="131" t="s">
        <v>379</v>
      </c>
      <c r="AH62" s="760" t="str">
        <f t="shared" si="2"/>
        <v/>
      </c>
    </row>
    <row r="63" ht="36.75" customHeight="1">
      <c r="A63" s="749">
        <f t="shared" si="3"/>
        <v>53</v>
      </c>
      <c r="B63" s="761" t="str">
        <f>IF('基本情報入力シート'!C106="","",'基本情報入力シート'!C106)</f>
        <v/>
      </c>
      <c r="C63" s="19"/>
      <c r="D63" s="19"/>
      <c r="E63" s="19"/>
      <c r="F63" s="19"/>
      <c r="G63" s="19"/>
      <c r="H63" s="19"/>
      <c r="I63" s="19"/>
      <c r="J63" s="19"/>
      <c r="K63" s="41"/>
      <c r="L63" s="749" t="str">
        <f>IF('基本情報入力シート'!M106="","",'基本情報入力シート'!M106)</f>
        <v/>
      </c>
      <c r="M63" s="749" t="str">
        <f>IF('基本情報入力シート'!R106="","",'基本情報入力シート'!R106)</f>
        <v/>
      </c>
      <c r="N63" s="749" t="str">
        <f>IF('基本情報入力シート'!W106="","",'基本情報入力シート'!W106)</f>
        <v/>
      </c>
      <c r="O63" s="749" t="str">
        <f>IF('基本情報入力シート'!X106="","",'基本情報入力シート'!X106)</f>
        <v/>
      </c>
      <c r="P63" s="751" t="str">
        <f>IF('基本情報入力シート'!Y106="","",'基本情報入力シート'!Y106)</f>
        <v/>
      </c>
      <c r="Q63" s="752" t="str">
        <f>IF('基本情報入力シート'!Z106="","",'基本情報入力シート'!Z106)</f>
        <v/>
      </c>
      <c r="R63" s="753" t="str">
        <f>IF('基本情報入力シート'!AA106="","",'基本情報入力シート'!AA106)</f>
        <v/>
      </c>
      <c r="S63" s="754"/>
      <c r="T63" s="755"/>
      <c r="U63" s="756" t="str">
        <f>IF(P63="","",VLOOKUP(P63,【参考】数式用!$A$5:$I$28,MATCH(T63,【参考】数式用!$C$4:$G$4,0)+2,0))))</f>
        <v>#ERROR!</v>
      </c>
      <c r="V63" s="129" t="s">
        <v>98</v>
      </c>
      <c r="W63" s="757"/>
      <c r="X63" s="130" t="s">
        <v>129</v>
      </c>
      <c r="Y63" s="757"/>
      <c r="Z63" s="130" t="s">
        <v>378</v>
      </c>
      <c r="AA63" s="757"/>
      <c r="AB63" s="130" t="s">
        <v>129</v>
      </c>
      <c r="AC63" s="757"/>
      <c r="AD63" s="130" t="s">
        <v>130</v>
      </c>
      <c r="AE63" s="758" t="s">
        <v>141</v>
      </c>
      <c r="AF63" s="759" t="str">
        <f t="shared" si="1"/>
        <v/>
      </c>
      <c r="AG63" s="131" t="s">
        <v>379</v>
      </c>
      <c r="AH63" s="760" t="str">
        <f t="shared" si="2"/>
        <v/>
      </c>
    </row>
    <row r="64" ht="36.75" customHeight="1">
      <c r="A64" s="749">
        <f t="shared" si="3"/>
        <v>54</v>
      </c>
      <c r="B64" s="761" t="str">
        <f>IF('基本情報入力シート'!C107="","",'基本情報入力シート'!C107)</f>
        <v/>
      </c>
      <c r="C64" s="19"/>
      <c r="D64" s="19"/>
      <c r="E64" s="19"/>
      <c r="F64" s="19"/>
      <c r="G64" s="19"/>
      <c r="H64" s="19"/>
      <c r="I64" s="19"/>
      <c r="J64" s="19"/>
      <c r="K64" s="41"/>
      <c r="L64" s="749" t="str">
        <f>IF('基本情報入力シート'!M107="","",'基本情報入力シート'!M107)</f>
        <v/>
      </c>
      <c r="M64" s="749" t="str">
        <f>IF('基本情報入力シート'!R107="","",'基本情報入力シート'!R107)</f>
        <v/>
      </c>
      <c r="N64" s="749" t="str">
        <f>IF('基本情報入力シート'!W107="","",'基本情報入力シート'!W107)</f>
        <v/>
      </c>
      <c r="O64" s="749" t="str">
        <f>IF('基本情報入力シート'!X107="","",'基本情報入力シート'!X107)</f>
        <v/>
      </c>
      <c r="P64" s="751" t="str">
        <f>IF('基本情報入力シート'!Y107="","",'基本情報入力シート'!Y107)</f>
        <v/>
      </c>
      <c r="Q64" s="752" t="str">
        <f>IF('基本情報入力シート'!Z107="","",'基本情報入力シート'!Z107)</f>
        <v/>
      </c>
      <c r="R64" s="753" t="str">
        <f>IF('基本情報入力シート'!AA107="","",'基本情報入力シート'!AA107)</f>
        <v/>
      </c>
      <c r="S64" s="754"/>
      <c r="T64" s="755"/>
      <c r="U64" s="756" t="str">
        <f>IF(P64="","",VLOOKUP(P64,【参考】数式用!$A$5:$I$28,MATCH(T64,【参考】数式用!$C$4:$G$4,0)+2,0))))</f>
        <v>#ERROR!</v>
      </c>
      <c r="V64" s="129" t="s">
        <v>98</v>
      </c>
      <c r="W64" s="757"/>
      <c r="X64" s="130" t="s">
        <v>129</v>
      </c>
      <c r="Y64" s="757"/>
      <c r="Z64" s="130" t="s">
        <v>378</v>
      </c>
      <c r="AA64" s="757"/>
      <c r="AB64" s="130" t="s">
        <v>129</v>
      </c>
      <c r="AC64" s="757"/>
      <c r="AD64" s="130" t="s">
        <v>130</v>
      </c>
      <c r="AE64" s="758" t="s">
        <v>141</v>
      </c>
      <c r="AF64" s="759" t="str">
        <f t="shared" si="1"/>
        <v/>
      </c>
      <c r="AG64" s="131" t="s">
        <v>379</v>
      </c>
      <c r="AH64" s="760" t="str">
        <f t="shared" si="2"/>
        <v/>
      </c>
    </row>
    <row r="65" ht="36.75" customHeight="1">
      <c r="A65" s="749">
        <f t="shared" si="3"/>
        <v>55</v>
      </c>
      <c r="B65" s="761" t="str">
        <f>IF('基本情報入力シート'!C108="","",'基本情報入力シート'!C108)</f>
        <v/>
      </c>
      <c r="C65" s="19"/>
      <c r="D65" s="19"/>
      <c r="E65" s="19"/>
      <c r="F65" s="19"/>
      <c r="G65" s="19"/>
      <c r="H65" s="19"/>
      <c r="I65" s="19"/>
      <c r="J65" s="19"/>
      <c r="K65" s="41"/>
      <c r="L65" s="749" t="str">
        <f>IF('基本情報入力シート'!M108="","",'基本情報入力シート'!M108)</f>
        <v/>
      </c>
      <c r="M65" s="749" t="str">
        <f>IF('基本情報入力シート'!R108="","",'基本情報入力シート'!R108)</f>
        <v/>
      </c>
      <c r="N65" s="749" t="str">
        <f>IF('基本情報入力シート'!W108="","",'基本情報入力シート'!W108)</f>
        <v/>
      </c>
      <c r="O65" s="749" t="str">
        <f>IF('基本情報入力シート'!X108="","",'基本情報入力シート'!X108)</f>
        <v/>
      </c>
      <c r="P65" s="751" t="str">
        <f>IF('基本情報入力シート'!Y108="","",'基本情報入力シート'!Y108)</f>
        <v/>
      </c>
      <c r="Q65" s="752" t="str">
        <f>IF('基本情報入力シート'!Z108="","",'基本情報入力シート'!Z108)</f>
        <v/>
      </c>
      <c r="R65" s="753" t="str">
        <f>IF('基本情報入力シート'!AA108="","",'基本情報入力シート'!AA108)</f>
        <v/>
      </c>
      <c r="S65" s="754"/>
      <c r="T65" s="755"/>
      <c r="U65" s="756" t="str">
        <f>IF(P65="","",VLOOKUP(P65,【参考】数式用!$A$5:$I$28,MATCH(T65,【参考】数式用!$C$4:$G$4,0)+2,0))))</f>
        <v>#ERROR!</v>
      </c>
      <c r="V65" s="129" t="s">
        <v>98</v>
      </c>
      <c r="W65" s="757"/>
      <c r="X65" s="130" t="s">
        <v>129</v>
      </c>
      <c r="Y65" s="757"/>
      <c r="Z65" s="130" t="s">
        <v>378</v>
      </c>
      <c r="AA65" s="757"/>
      <c r="AB65" s="130" t="s">
        <v>129</v>
      </c>
      <c r="AC65" s="757"/>
      <c r="AD65" s="130" t="s">
        <v>130</v>
      </c>
      <c r="AE65" s="758" t="s">
        <v>141</v>
      </c>
      <c r="AF65" s="759" t="str">
        <f t="shared" si="1"/>
        <v/>
      </c>
      <c r="AG65" s="131" t="s">
        <v>379</v>
      </c>
      <c r="AH65" s="760" t="str">
        <f t="shared" si="2"/>
        <v/>
      </c>
    </row>
    <row r="66" ht="36.75" customHeight="1">
      <c r="A66" s="749">
        <f t="shared" si="3"/>
        <v>56</v>
      </c>
      <c r="B66" s="761" t="str">
        <f>IF('基本情報入力シート'!C109="","",'基本情報入力シート'!C109)</f>
        <v/>
      </c>
      <c r="C66" s="19"/>
      <c r="D66" s="19"/>
      <c r="E66" s="19"/>
      <c r="F66" s="19"/>
      <c r="G66" s="19"/>
      <c r="H66" s="19"/>
      <c r="I66" s="19"/>
      <c r="J66" s="19"/>
      <c r="K66" s="41"/>
      <c r="L66" s="749" t="str">
        <f>IF('基本情報入力シート'!M109="","",'基本情報入力シート'!M109)</f>
        <v/>
      </c>
      <c r="M66" s="749" t="str">
        <f>IF('基本情報入力シート'!R109="","",'基本情報入力シート'!R109)</f>
        <v/>
      </c>
      <c r="N66" s="749" t="str">
        <f>IF('基本情報入力シート'!W109="","",'基本情報入力シート'!W109)</f>
        <v/>
      </c>
      <c r="O66" s="749" t="str">
        <f>IF('基本情報入力シート'!X109="","",'基本情報入力シート'!X109)</f>
        <v/>
      </c>
      <c r="P66" s="751" t="str">
        <f>IF('基本情報入力シート'!Y109="","",'基本情報入力シート'!Y109)</f>
        <v/>
      </c>
      <c r="Q66" s="752" t="str">
        <f>IF('基本情報入力シート'!Z109="","",'基本情報入力シート'!Z109)</f>
        <v/>
      </c>
      <c r="R66" s="753" t="str">
        <f>IF('基本情報入力シート'!AA109="","",'基本情報入力シート'!AA109)</f>
        <v/>
      </c>
      <c r="S66" s="754"/>
      <c r="T66" s="755"/>
      <c r="U66" s="756" t="str">
        <f>IF(P66="","",VLOOKUP(P66,【参考】数式用!$A$5:$I$28,MATCH(T66,【参考】数式用!$C$4:$G$4,0)+2,0))))</f>
        <v>#ERROR!</v>
      </c>
      <c r="V66" s="129" t="s">
        <v>98</v>
      </c>
      <c r="W66" s="757"/>
      <c r="X66" s="130" t="s">
        <v>129</v>
      </c>
      <c r="Y66" s="757"/>
      <c r="Z66" s="130" t="s">
        <v>378</v>
      </c>
      <c r="AA66" s="757"/>
      <c r="AB66" s="130" t="s">
        <v>129</v>
      </c>
      <c r="AC66" s="757"/>
      <c r="AD66" s="130" t="s">
        <v>130</v>
      </c>
      <c r="AE66" s="758" t="s">
        <v>141</v>
      </c>
      <c r="AF66" s="759" t="str">
        <f t="shared" si="1"/>
        <v/>
      </c>
      <c r="AG66" s="131" t="s">
        <v>379</v>
      </c>
      <c r="AH66" s="760" t="str">
        <f t="shared" si="2"/>
        <v/>
      </c>
    </row>
    <row r="67" ht="36.75" customHeight="1">
      <c r="A67" s="749">
        <f t="shared" si="3"/>
        <v>57</v>
      </c>
      <c r="B67" s="761" t="str">
        <f>IF('基本情報入力シート'!C110="","",'基本情報入力シート'!C110)</f>
        <v/>
      </c>
      <c r="C67" s="19"/>
      <c r="D67" s="19"/>
      <c r="E67" s="19"/>
      <c r="F67" s="19"/>
      <c r="G67" s="19"/>
      <c r="H67" s="19"/>
      <c r="I67" s="19"/>
      <c r="J67" s="19"/>
      <c r="K67" s="41"/>
      <c r="L67" s="749" t="str">
        <f>IF('基本情報入力シート'!M110="","",'基本情報入力シート'!M110)</f>
        <v/>
      </c>
      <c r="M67" s="749" t="str">
        <f>IF('基本情報入力シート'!R110="","",'基本情報入力シート'!R110)</f>
        <v/>
      </c>
      <c r="N67" s="749" t="str">
        <f>IF('基本情報入力シート'!W110="","",'基本情報入力シート'!W110)</f>
        <v/>
      </c>
      <c r="O67" s="749" t="str">
        <f>IF('基本情報入力シート'!X110="","",'基本情報入力シート'!X110)</f>
        <v/>
      </c>
      <c r="P67" s="751" t="str">
        <f>IF('基本情報入力シート'!Y110="","",'基本情報入力シート'!Y110)</f>
        <v/>
      </c>
      <c r="Q67" s="752" t="str">
        <f>IF('基本情報入力シート'!Z110="","",'基本情報入力シート'!Z110)</f>
        <v/>
      </c>
      <c r="R67" s="753" t="str">
        <f>IF('基本情報入力シート'!AA110="","",'基本情報入力シート'!AA110)</f>
        <v/>
      </c>
      <c r="S67" s="754"/>
      <c r="T67" s="755"/>
      <c r="U67" s="756" t="str">
        <f>IF(P67="","",VLOOKUP(P67,【参考】数式用!$A$5:$I$28,MATCH(T67,【参考】数式用!$C$4:$G$4,0)+2,0))))</f>
        <v>#ERROR!</v>
      </c>
      <c r="V67" s="129" t="s">
        <v>98</v>
      </c>
      <c r="W67" s="757"/>
      <c r="X67" s="130" t="s">
        <v>129</v>
      </c>
      <c r="Y67" s="757"/>
      <c r="Z67" s="130" t="s">
        <v>378</v>
      </c>
      <c r="AA67" s="757"/>
      <c r="AB67" s="130" t="s">
        <v>129</v>
      </c>
      <c r="AC67" s="757"/>
      <c r="AD67" s="130" t="s">
        <v>130</v>
      </c>
      <c r="AE67" s="758" t="s">
        <v>141</v>
      </c>
      <c r="AF67" s="759" t="str">
        <f t="shared" si="1"/>
        <v/>
      </c>
      <c r="AG67" s="131" t="s">
        <v>379</v>
      </c>
      <c r="AH67" s="760" t="str">
        <f t="shared" si="2"/>
        <v/>
      </c>
    </row>
    <row r="68" ht="36.75" customHeight="1">
      <c r="A68" s="749">
        <f t="shared" si="3"/>
        <v>58</v>
      </c>
      <c r="B68" s="761" t="str">
        <f>IF('基本情報入力シート'!C111="","",'基本情報入力シート'!C111)</f>
        <v/>
      </c>
      <c r="C68" s="19"/>
      <c r="D68" s="19"/>
      <c r="E68" s="19"/>
      <c r="F68" s="19"/>
      <c r="G68" s="19"/>
      <c r="H68" s="19"/>
      <c r="I68" s="19"/>
      <c r="J68" s="19"/>
      <c r="K68" s="41"/>
      <c r="L68" s="749" t="str">
        <f>IF('基本情報入力シート'!M111="","",'基本情報入力シート'!M111)</f>
        <v/>
      </c>
      <c r="M68" s="749" t="str">
        <f>IF('基本情報入力シート'!R111="","",'基本情報入力シート'!R111)</f>
        <v/>
      </c>
      <c r="N68" s="749" t="str">
        <f>IF('基本情報入力シート'!W111="","",'基本情報入力シート'!W111)</f>
        <v/>
      </c>
      <c r="O68" s="749" t="str">
        <f>IF('基本情報入力シート'!X111="","",'基本情報入力シート'!X111)</f>
        <v/>
      </c>
      <c r="P68" s="751" t="str">
        <f>IF('基本情報入力シート'!Y111="","",'基本情報入力シート'!Y111)</f>
        <v/>
      </c>
      <c r="Q68" s="752" t="str">
        <f>IF('基本情報入力シート'!Z111="","",'基本情報入力シート'!Z111)</f>
        <v/>
      </c>
      <c r="R68" s="753" t="str">
        <f>IF('基本情報入力シート'!AA111="","",'基本情報入力シート'!AA111)</f>
        <v/>
      </c>
      <c r="S68" s="754"/>
      <c r="T68" s="755"/>
      <c r="U68" s="756" t="str">
        <f>IF(P68="","",VLOOKUP(P68,【参考】数式用!$A$5:$I$28,MATCH(T68,【参考】数式用!$C$4:$G$4,0)+2,0))))</f>
        <v>#ERROR!</v>
      </c>
      <c r="V68" s="129" t="s">
        <v>98</v>
      </c>
      <c r="W68" s="757"/>
      <c r="X68" s="130" t="s">
        <v>129</v>
      </c>
      <c r="Y68" s="757"/>
      <c r="Z68" s="130" t="s">
        <v>378</v>
      </c>
      <c r="AA68" s="757"/>
      <c r="AB68" s="130" t="s">
        <v>129</v>
      </c>
      <c r="AC68" s="757"/>
      <c r="AD68" s="130" t="s">
        <v>130</v>
      </c>
      <c r="AE68" s="758" t="s">
        <v>141</v>
      </c>
      <c r="AF68" s="759" t="str">
        <f t="shared" si="1"/>
        <v/>
      </c>
      <c r="AG68" s="131" t="s">
        <v>379</v>
      </c>
      <c r="AH68" s="760" t="str">
        <f t="shared" si="2"/>
        <v/>
      </c>
    </row>
    <row r="69" ht="36.75" customHeight="1">
      <c r="A69" s="749">
        <f t="shared" si="3"/>
        <v>59</v>
      </c>
      <c r="B69" s="761" t="str">
        <f>IF('基本情報入力シート'!C112="","",'基本情報入力シート'!C112)</f>
        <v/>
      </c>
      <c r="C69" s="19"/>
      <c r="D69" s="19"/>
      <c r="E69" s="19"/>
      <c r="F69" s="19"/>
      <c r="G69" s="19"/>
      <c r="H69" s="19"/>
      <c r="I69" s="19"/>
      <c r="J69" s="19"/>
      <c r="K69" s="41"/>
      <c r="L69" s="749" t="str">
        <f>IF('基本情報入力シート'!M112="","",'基本情報入力シート'!M112)</f>
        <v/>
      </c>
      <c r="M69" s="749" t="str">
        <f>IF('基本情報入力シート'!R112="","",'基本情報入力シート'!R112)</f>
        <v/>
      </c>
      <c r="N69" s="749" t="str">
        <f>IF('基本情報入力シート'!W112="","",'基本情報入力シート'!W112)</f>
        <v/>
      </c>
      <c r="O69" s="749" t="str">
        <f>IF('基本情報入力シート'!X112="","",'基本情報入力シート'!X112)</f>
        <v/>
      </c>
      <c r="P69" s="751" t="str">
        <f>IF('基本情報入力シート'!Y112="","",'基本情報入力シート'!Y112)</f>
        <v/>
      </c>
      <c r="Q69" s="752" t="str">
        <f>IF('基本情報入力シート'!Z112="","",'基本情報入力シート'!Z112)</f>
        <v/>
      </c>
      <c r="R69" s="753" t="str">
        <f>IF('基本情報入力シート'!AA112="","",'基本情報入力シート'!AA112)</f>
        <v/>
      </c>
      <c r="S69" s="754"/>
      <c r="T69" s="755"/>
      <c r="U69" s="756" t="str">
        <f>IF(P69="","",VLOOKUP(P69,【参考】数式用!$A$5:$I$28,MATCH(T69,【参考】数式用!$C$4:$G$4,0)+2,0))))</f>
        <v>#ERROR!</v>
      </c>
      <c r="V69" s="129" t="s">
        <v>98</v>
      </c>
      <c r="W69" s="757"/>
      <c r="X69" s="130" t="s">
        <v>129</v>
      </c>
      <c r="Y69" s="757"/>
      <c r="Z69" s="130" t="s">
        <v>378</v>
      </c>
      <c r="AA69" s="757"/>
      <c r="AB69" s="130" t="s">
        <v>129</v>
      </c>
      <c r="AC69" s="757"/>
      <c r="AD69" s="130" t="s">
        <v>130</v>
      </c>
      <c r="AE69" s="758" t="s">
        <v>141</v>
      </c>
      <c r="AF69" s="759" t="str">
        <f t="shared" si="1"/>
        <v/>
      </c>
      <c r="AG69" s="131" t="s">
        <v>379</v>
      </c>
      <c r="AH69" s="760" t="str">
        <f t="shared" si="2"/>
        <v/>
      </c>
    </row>
    <row r="70" ht="36.75" customHeight="1">
      <c r="A70" s="749">
        <f t="shared" si="3"/>
        <v>60</v>
      </c>
      <c r="B70" s="761" t="str">
        <f>IF('基本情報入力シート'!C113="","",'基本情報入力シート'!C113)</f>
        <v/>
      </c>
      <c r="C70" s="19"/>
      <c r="D70" s="19"/>
      <c r="E70" s="19"/>
      <c r="F70" s="19"/>
      <c r="G70" s="19"/>
      <c r="H70" s="19"/>
      <c r="I70" s="19"/>
      <c r="J70" s="19"/>
      <c r="K70" s="41"/>
      <c r="L70" s="749" t="str">
        <f>IF('基本情報入力シート'!M113="","",'基本情報入力シート'!M113)</f>
        <v/>
      </c>
      <c r="M70" s="749" t="str">
        <f>IF('基本情報入力シート'!R113="","",'基本情報入力シート'!R113)</f>
        <v/>
      </c>
      <c r="N70" s="749" t="str">
        <f>IF('基本情報入力シート'!W113="","",'基本情報入力シート'!W113)</f>
        <v/>
      </c>
      <c r="O70" s="749" t="str">
        <f>IF('基本情報入力シート'!X113="","",'基本情報入力シート'!X113)</f>
        <v/>
      </c>
      <c r="P70" s="751" t="str">
        <f>IF('基本情報入力シート'!Y113="","",'基本情報入力シート'!Y113)</f>
        <v/>
      </c>
      <c r="Q70" s="752" t="str">
        <f>IF('基本情報入力シート'!Z113="","",'基本情報入力シート'!Z113)</f>
        <v/>
      </c>
      <c r="R70" s="753" t="str">
        <f>IF('基本情報入力シート'!AA113="","",'基本情報入力シート'!AA113)</f>
        <v/>
      </c>
      <c r="S70" s="754"/>
      <c r="T70" s="755"/>
      <c r="U70" s="756" t="str">
        <f>IF(P70="","",VLOOKUP(P70,【参考】数式用!$A$5:$I$28,MATCH(T70,【参考】数式用!$C$4:$G$4,0)+2,0))))</f>
        <v>#ERROR!</v>
      </c>
      <c r="V70" s="129" t="s">
        <v>98</v>
      </c>
      <c r="W70" s="757"/>
      <c r="X70" s="130" t="s">
        <v>129</v>
      </c>
      <c r="Y70" s="757"/>
      <c r="Z70" s="130" t="s">
        <v>378</v>
      </c>
      <c r="AA70" s="757"/>
      <c r="AB70" s="130" t="s">
        <v>129</v>
      </c>
      <c r="AC70" s="757"/>
      <c r="AD70" s="130" t="s">
        <v>130</v>
      </c>
      <c r="AE70" s="758" t="s">
        <v>141</v>
      </c>
      <c r="AF70" s="759" t="str">
        <f t="shared" si="1"/>
        <v/>
      </c>
      <c r="AG70" s="131" t="s">
        <v>379</v>
      </c>
      <c r="AH70" s="760" t="str">
        <f t="shared" si="2"/>
        <v/>
      </c>
    </row>
    <row r="71" ht="36.75" customHeight="1">
      <c r="A71" s="749">
        <f t="shared" si="3"/>
        <v>61</v>
      </c>
      <c r="B71" s="761" t="str">
        <f>IF('基本情報入力シート'!C114="","",'基本情報入力シート'!C114)</f>
        <v/>
      </c>
      <c r="C71" s="19"/>
      <c r="D71" s="19"/>
      <c r="E71" s="19"/>
      <c r="F71" s="19"/>
      <c r="G71" s="19"/>
      <c r="H71" s="19"/>
      <c r="I71" s="19"/>
      <c r="J71" s="19"/>
      <c r="K71" s="41"/>
      <c r="L71" s="749" t="str">
        <f>IF('基本情報入力シート'!M114="","",'基本情報入力シート'!M114)</f>
        <v/>
      </c>
      <c r="M71" s="749" t="str">
        <f>IF('基本情報入力シート'!R114="","",'基本情報入力シート'!R114)</f>
        <v/>
      </c>
      <c r="N71" s="749" t="str">
        <f>IF('基本情報入力シート'!W114="","",'基本情報入力シート'!W114)</f>
        <v/>
      </c>
      <c r="O71" s="749" t="str">
        <f>IF('基本情報入力シート'!X114="","",'基本情報入力シート'!X114)</f>
        <v/>
      </c>
      <c r="P71" s="751" t="str">
        <f>IF('基本情報入力シート'!Y114="","",'基本情報入力シート'!Y114)</f>
        <v/>
      </c>
      <c r="Q71" s="752" t="str">
        <f>IF('基本情報入力シート'!Z114="","",'基本情報入力シート'!Z114)</f>
        <v/>
      </c>
      <c r="R71" s="753" t="str">
        <f>IF('基本情報入力シート'!AA114="","",'基本情報入力シート'!AA114)</f>
        <v/>
      </c>
      <c r="S71" s="754"/>
      <c r="T71" s="755"/>
      <c r="U71" s="756" t="str">
        <f>IF(P71="","",VLOOKUP(P71,【参考】数式用!$A$5:$I$28,MATCH(T71,【参考】数式用!$C$4:$G$4,0)+2,0))))</f>
        <v>#ERROR!</v>
      </c>
      <c r="V71" s="129" t="s">
        <v>98</v>
      </c>
      <c r="W71" s="757"/>
      <c r="X71" s="130" t="s">
        <v>129</v>
      </c>
      <c r="Y71" s="757"/>
      <c r="Z71" s="130" t="s">
        <v>378</v>
      </c>
      <c r="AA71" s="757"/>
      <c r="AB71" s="130" t="s">
        <v>129</v>
      </c>
      <c r="AC71" s="757"/>
      <c r="AD71" s="130" t="s">
        <v>130</v>
      </c>
      <c r="AE71" s="758" t="s">
        <v>141</v>
      </c>
      <c r="AF71" s="759" t="str">
        <f t="shared" si="1"/>
        <v/>
      </c>
      <c r="AG71" s="131" t="s">
        <v>379</v>
      </c>
      <c r="AH71" s="760" t="str">
        <f t="shared" si="2"/>
        <v/>
      </c>
    </row>
    <row r="72" ht="36.75" customHeight="1">
      <c r="A72" s="749">
        <f t="shared" si="3"/>
        <v>62</v>
      </c>
      <c r="B72" s="761" t="str">
        <f>IF('基本情報入力シート'!C115="","",'基本情報入力シート'!C115)</f>
        <v/>
      </c>
      <c r="C72" s="19"/>
      <c r="D72" s="19"/>
      <c r="E72" s="19"/>
      <c r="F72" s="19"/>
      <c r="G72" s="19"/>
      <c r="H72" s="19"/>
      <c r="I72" s="19"/>
      <c r="J72" s="19"/>
      <c r="K72" s="41"/>
      <c r="L72" s="749" t="str">
        <f>IF('基本情報入力シート'!M115="","",'基本情報入力シート'!M115)</f>
        <v/>
      </c>
      <c r="M72" s="749" t="str">
        <f>IF('基本情報入力シート'!R115="","",'基本情報入力シート'!R115)</f>
        <v/>
      </c>
      <c r="N72" s="749" t="str">
        <f>IF('基本情報入力シート'!W115="","",'基本情報入力シート'!W115)</f>
        <v/>
      </c>
      <c r="O72" s="749" t="str">
        <f>IF('基本情報入力シート'!X115="","",'基本情報入力シート'!X115)</f>
        <v/>
      </c>
      <c r="P72" s="751" t="str">
        <f>IF('基本情報入力シート'!Y115="","",'基本情報入力シート'!Y115)</f>
        <v/>
      </c>
      <c r="Q72" s="752" t="str">
        <f>IF('基本情報入力シート'!Z115="","",'基本情報入力シート'!Z115)</f>
        <v/>
      </c>
      <c r="R72" s="753" t="str">
        <f>IF('基本情報入力シート'!AA115="","",'基本情報入力シート'!AA115)</f>
        <v/>
      </c>
      <c r="S72" s="754"/>
      <c r="T72" s="755"/>
      <c r="U72" s="756" t="str">
        <f>IF(P72="","",VLOOKUP(P72,【参考】数式用!$A$5:$I$28,MATCH(T72,【参考】数式用!$C$4:$G$4,0)+2,0))))</f>
        <v>#ERROR!</v>
      </c>
      <c r="V72" s="129" t="s">
        <v>98</v>
      </c>
      <c r="W72" s="757"/>
      <c r="X72" s="130" t="s">
        <v>129</v>
      </c>
      <c r="Y72" s="757"/>
      <c r="Z72" s="130" t="s">
        <v>378</v>
      </c>
      <c r="AA72" s="757"/>
      <c r="AB72" s="130" t="s">
        <v>129</v>
      </c>
      <c r="AC72" s="757"/>
      <c r="AD72" s="130" t="s">
        <v>130</v>
      </c>
      <c r="AE72" s="758" t="s">
        <v>141</v>
      </c>
      <c r="AF72" s="759" t="str">
        <f t="shared" si="1"/>
        <v/>
      </c>
      <c r="AG72" s="131" t="s">
        <v>379</v>
      </c>
      <c r="AH72" s="760" t="str">
        <f t="shared" si="2"/>
        <v/>
      </c>
    </row>
    <row r="73" ht="36.75" customHeight="1">
      <c r="A73" s="749">
        <f t="shared" si="3"/>
        <v>63</v>
      </c>
      <c r="B73" s="761" t="str">
        <f>IF('基本情報入力シート'!C116="","",'基本情報入力シート'!C116)</f>
        <v/>
      </c>
      <c r="C73" s="19"/>
      <c r="D73" s="19"/>
      <c r="E73" s="19"/>
      <c r="F73" s="19"/>
      <c r="G73" s="19"/>
      <c r="H73" s="19"/>
      <c r="I73" s="19"/>
      <c r="J73" s="19"/>
      <c r="K73" s="41"/>
      <c r="L73" s="749" t="str">
        <f>IF('基本情報入力シート'!M116="","",'基本情報入力シート'!M116)</f>
        <v/>
      </c>
      <c r="M73" s="749" t="str">
        <f>IF('基本情報入力シート'!R116="","",'基本情報入力シート'!R116)</f>
        <v/>
      </c>
      <c r="N73" s="749" t="str">
        <f>IF('基本情報入力シート'!W116="","",'基本情報入力シート'!W116)</f>
        <v/>
      </c>
      <c r="O73" s="749" t="str">
        <f>IF('基本情報入力シート'!X116="","",'基本情報入力シート'!X116)</f>
        <v/>
      </c>
      <c r="P73" s="751" t="str">
        <f>IF('基本情報入力シート'!Y116="","",'基本情報入力シート'!Y116)</f>
        <v/>
      </c>
      <c r="Q73" s="752" t="str">
        <f>IF('基本情報入力シート'!Z116="","",'基本情報入力シート'!Z116)</f>
        <v/>
      </c>
      <c r="R73" s="753" t="str">
        <f>IF('基本情報入力シート'!AA116="","",'基本情報入力シート'!AA116)</f>
        <v/>
      </c>
      <c r="S73" s="754"/>
      <c r="T73" s="755"/>
      <c r="U73" s="756" t="str">
        <f>IF(P73="","",VLOOKUP(P73,【参考】数式用!$A$5:$I$28,MATCH(T73,【参考】数式用!$C$4:$G$4,0)+2,0))))</f>
        <v>#ERROR!</v>
      </c>
      <c r="V73" s="129" t="s">
        <v>98</v>
      </c>
      <c r="W73" s="757"/>
      <c r="X73" s="130" t="s">
        <v>129</v>
      </c>
      <c r="Y73" s="757"/>
      <c r="Z73" s="130" t="s">
        <v>378</v>
      </c>
      <c r="AA73" s="757"/>
      <c r="AB73" s="130" t="s">
        <v>129</v>
      </c>
      <c r="AC73" s="757"/>
      <c r="AD73" s="130" t="s">
        <v>130</v>
      </c>
      <c r="AE73" s="758" t="s">
        <v>141</v>
      </c>
      <c r="AF73" s="759" t="str">
        <f t="shared" si="1"/>
        <v/>
      </c>
      <c r="AG73" s="131" t="s">
        <v>379</v>
      </c>
      <c r="AH73" s="760" t="str">
        <f t="shared" si="2"/>
        <v/>
      </c>
    </row>
    <row r="74" ht="36.75" customHeight="1">
      <c r="A74" s="749">
        <f t="shared" si="3"/>
        <v>64</v>
      </c>
      <c r="B74" s="761" t="str">
        <f>IF('基本情報入力シート'!C117="","",'基本情報入力シート'!C117)</f>
        <v/>
      </c>
      <c r="C74" s="19"/>
      <c r="D74" s="19"/>
      <c r="E74" s="19"/>
      <c r="F74" s="19"/>
      <c r="G74" s="19"/>
      <c r="H74" s="19"/>
      <c r="I74" s="19"/>
      <c r="J74" s="19"/>
      <c r="K74" s="41"/>
      <c r="L74" s="749" t="str">
        <f>IF('基本情報入力シート'!M117="","",'基本情報入力シート'!M117)</f>
        <v/>
      </c>
      <c r="M74" s="749" t="str">
        <f>IF('基本情報入力シート'!R117="","",'基本情報入力シート'!R117)</f>
        <v/>
      </c>
      <c r="N74" s="749" t="str">
        <f>IF('基本情報入力シート'!W117="","",'基本情報入力シート'!W117)</f>
        <v/>
      </c>
      <c r="O74" s="749" t="str">
        <f>IF('基本情報入力シート'!X117="","",'基本情報入力シート'!X117)</f>
        <v/>
      </c>
      <c r="P74" s="751" t="str">
        <f>IF('基本情報入力シート'!Y117="","",'基本情報入力シート'!Y117)</f>
        <v/>
      </c>
      <c r="Q74" s="752" t="str">
        <f>IF('基本情報入力シート'!Z117="","",'基本情報入力シート'!Z117)</f>
        <v/>
      </c>
      <c r="R74" s="753" t="str">
        <f>IF('基本情報入力シート'!AA117="","",'基本情報入力シート'!AA117)</f>
        <v/>
      </c>
      <c r="S74" s="754"/>
      <c r="T74" s="755"/>
      <c r="U74" s="756" t="str">
        <f>IF(P74="","",VLOOKUP(P74,【参考】数式用!$A$5:$I$28,MATCH(T74,【参考】数式用!$C$4:$G$4,0)+2,0))))</f>
        <v>#ERROR!</v>
      </c>
      <c r="V74" s="129" t="s">
        <v>98</v>
      </c>
      <c r="W74" s="757"/>
      <c r="X74" s="130" t="s">
        <v>129</v>
      </c>
      <c r="Y74" s="757"/>
      <c r="Z74" s="130" t="s">
        <v>378</v>
      </c>
      <c r="AA74" s="757"/>
      <c r="AB74" s="130" t="s">
        <v>129</v>
      </c>
      <c r="AC74" s="757"/>
      <c r="AD74" s="130" t="s">
        <v>130</v>
      </c>
      <c r="AE74" s="758" t="s">
        <v>141</v>
      </c>
      <c r="AF74" s="759" t="str">
        <f t="shared" si="1"/>
        <v/>
      </c>
      <c r="AG74" s="131" t="s">
        <v>379</v>
      </c>
      <c r="AH74" s="760" t="str">
        <f t="shared" si="2"/>
        <v/>
      </c>
    </row>
    <row r="75" ht="36.75" customHeight="1">
      <c r="A75" s="749">
        <f t="shared" si="3"/>
        <v>65</v>
      </c>
      <c r="B75" s="761" t="str">
        <f>IF('基本情報入力シート'!C118="","",'基本情報入力シート'!C118)</f>
        <v/>
      </c>
      <c r="C75" s="19"/>
      <c r="D75" s="19"/>
      <c r="E75" s="19"/>
      <c r="F75" s="19"/>
      <c r="G75" s="19"/>
      <c r="H75" s="19"/>
      <c r="I75" s="19"/>
      <c r="J75" s="19"/>
      <c r="K75" s="41"/>
      <c r="L75" s="749" t="str">
        <f>IF('基本情報入力シート'!M118="","",'基本情報入力シート'!M118)</f>
        <v/>
      </c>
      <c r="M75" s="749" t="str">
        <f>IF('基本情報入力シート'!R118="","",'基本情報入力シート'!R118)</f>
        <v/>
      </c>
      <c r="N75" s="749" t="str">
        <f>IF('基本情報入力シート'!W118="","",'基本情報入力シート'!W118)</f>
        <v/>
      </c>
      <c r="O75" s="749" t="str">
        <f>IF('基本情報入力シート'!X118="","",'基本情報入力シート'!X118)</f>
        <v/>
      </c>
      <c r="P75" s="751" t="str">
        <f>IF('基本情報入力シート'!Y118="","",'基本情報入力シート'!Y118)</f>
        <v/>
      </c>
      <c r="Q75" s="752" t="str">
        <f>IF('基本情報入力シート'!Z118="","",'基本情報入力シート'!Z118)</f>
        <v/>
      </c>
      <c r="R75" s="753" t="str">
        <f>IF('基本情報入力シート'!AA118="","",'基本情報入力シート'!AA118)</f>
        <v/>
      </c>
      <c r="S75" s="754"/>
      <c r="T75" s="755"/>
      <c r="U75" s="756" t="str">
        <f>IF(P75="","",VLOOKUP(P75,【参考】数式用!$A$5:$I$28,MATCH(T75,【参考】数式用!$C$4:$G$4,0)+2,0))))</f>
        <v>#ERROR!</v>
      </c>
      <c r="V75" s="129" t="s">
        <v>98</v>
      </c>
      <c r="W75" s="757"/>
      <c r="X75" s="130" t="s">
        <v>129</v>
      </c>
      <c r="Y75" s="757"/>
      <c r="Z75" s="130" t="s">
        <v>378</v>
      </c>
      <c r="AA75" s="757"/>
      <c r="AB75" s="130" t="s">
        <v>129</v>
      </c>
      <c r="AC75" s="757"/>
      <c r="AD75" s="130" t="s">
        <v>130</v>
      </c>
      <c r="AE75" s="758" t="s">
        <v>141</v>
      </c>
      <c r="AF75" s="759" t="str">
        <f t="shared" si="1"/>
        <v/>
      </c>
      <c r="AG75" s="131" t="s">
        <v>379</v>
      </c>
      <c r="AH75" s="760" t="str">
        <f t="shared" si="2"/>
        <v/>
      </c>
    </row>
    <row r="76" ht="36.75" customHeight="1">
      <c r="A76" s="749">
        <f t="shared" si="3"/>
        <v>66</v>
      </c>
      <c r="B76" s="761" t="str">
        <f>IF('基本情報入力シート'!C119="","",'基本情報入力シート'!C119)</f>
        <v/>
      </c>
      <c r="C76" s="19"/>
      <c r="D76" s="19"/>
      <c r="E76" s="19"/>
      <c r="F76" s="19"/>
      <c r="G76" s="19"/>
      <c r="H76" s="19"/>
      <c r="I76" s="19"/>
      <c r="J76" s="19"/>
      <c r="K76" s="41"/>
      <c r="L76" s="749" t="str">
        <f>IF('基本情報入力シート'!M119="","",'基本情報入力シート'!M119)</f>
        <v/>
      </c>
      <c r="M76" s="749" t="str">
        <f>IF('基本情報入力シート'!R119="","",'基本情報入力シート'!R119)</f>
        <v/>
      </c>
      <c r="N76" s="749" t="str">
        <f>IF('基本情報入力シート'!W119="","",'基本情報入力シート'!W119)</f>
        <v/>
      </c>
      <c r="O76" s="749" t="str">
        <f>IF('基本情報入力シート'!X119="","",'基本情報入力シート'!X119)</f>
        <v/>
      </c>
      <c r="P76" s="751" t="str">
        <f>IF('基本情報入力シート'!Y119="","",'基本情報入力シート'!Y119)</f>
        <v/>
      </c>
      <c r="Q76" s="752" t="str">
        <f>IF('基本情報入力シート'!Z119="","",'基本情報入力シート'!Z119)</f>
        <v/>
      </c>
      <c r="R76" s="753" t="str">
        <f>IF('基本情報入力シート'!AA119="","",'基本情報入力シート'!AA119)</f>
        <v/>
      </c>
      <c r="S76" s="754"/>
      <c r="T76" s="755"/>
      <c r="U76" s="756" t="str">
        <f>IF(P76="","",VLOOKUP(P76,【参考】数式用!$A$5:$I$28,MATCH(T76,【参考】数式用!$C$4:$G$4,0)+2,0))))</f>
        <v>#ERROR!</v>
      </c>
      <c r="V76" s="129" t="s">
        <v>98</v>
      </c>
      <c r="W76" s="757"/>
      <c r="X76" s="130" t="s">
        <v>129</v>
      </c>
      <c r="Y76" s="757"/>
      <c r="Z76" s="130" t="s">
        <v>378</v>
      </c>
      <c r="AA76" s="757"/>
      <c r="AB76" s="130" t="s">
        <v>129</v>
      </c>
      <c r="AC76" s="757"/>
      <c r="AD76" s="130" t="s">
        <v>130</v>
      </c>
      <c r="AE76" s="758" t="s">
        <v>141</v>
      </c>
      <c r="AF76" s="759" t="str">
        <f t="shared" si="1"/>
        <v/>
      </c>
      <c r="AG76" s="131" t="s">
        <v>379</v>
      </c>
      <c r="AH76" s="760" t="str">
        <f t="shared" si="2"/>
        <v/>
      </c>
    </row>
    <row r="77" ht="36.75" customHeight="1">
      <c r="A77" s="749">
        <f t="shared" si="3"/>
        <v>67</v>
      </c>
      <c r="B77" s="761" t="str">
        <f>IF('基本情報入力シート'!C120="","",'基本情報入力シート'!C120)</f>
        <v/>
      </c>
      <c r="C77" s="19"/>
      <c r="D77" s="19"/>
      <c r="E77" s="19"/>
      <c r="F77" s="19"/>
      <c r="G77" s="19"/>
      <c r="H77" s="19"/>
      <c r="I77" s="19"/>
      <c r="J77" s="19"/>
      <c r="K77" s="41"/>
      <c r="L77" s="749" t="str">
        <f>IF('基本情報入力シート'!M120="","",'基本情報入力シート'!M120)</f>
        <v/>
      </c>
      <c r="M77" s="749" t="str">
        <f>IF('基本情報入力シート'!R120="","",'基本情報入力シート'!R120)</f>
        <v/>
      </c>
      <c r="N77" s="749" t="str">
        <f>IF('基本情報入力シート'!W120="","",'基本情報入力シート'!W120)</f>
        <v/>
      </c>
      <c r="O77" s="749" t="str">
        <f>IF('基本情報入力シート'!X120="","",'基本情報入力シート'!X120)</f>
        <v/>
      </c>
      <c r="P77" s="751" t="str">
        <f>IF('基本情報入力シート'!Y120="","",'基本情報入力シート'!Y120)</f>
        <v/>
      </c>
      <c r="Q77" s="752" t="str">
        <f>IF('基本情報入力シート'!Z120="","",'基本情報入力シート'!Z120)</f>
        <v/>
      </c>
      <c r="R77" s="753" t="str">
        <f>IF('基本情報入力シート'!AA120="","",'基本情報入力シート'!AA120)</f>
        <v/>
      </c>
      <c r="S77" s="754"/>
      <c r="T77" s="755"/>
      <c r="U77" s="756" t="str">
        <f>IF(P77="","",VLOOKUP(P77,【参考】数式用!$A$5:$I$28,MATCH(T77,【参考】数式用!$C$4:$G$4,0)+2,0))))</f>
        <v>#ERROR!</v>
      </c>
      <c r="V77" s="129" t="s">
        <v>98</v>
      </c>
      <c r="W77" s="757"/>
      <c r="X77" s="130" t="s">
        <v>129</v>
      </c>
      <c r="Y77" s="757"/>
      <c r="Z77" s="130" t="s">
        <v>378</v>
      </c>
      <c r="AA77" s="757"/>
      <c r="AB77" s="130" t="s">
        <v>129</v>
      </c>
      <c r="AC77" s="757"/>
      <c r="AD77" s="130" t="s">
        <v>130</v>
      </c>
      <c r="AE77" s="758" t="s">
        <v>141</v>
      </c>
      <c r="AF77" s="759" t="str">
        <f t="shared" si="1"/>
        <v/>
      </c>
      <c r="AG77" s="131" t="s">
        <v>379</v>
      </c>
      <c r="AH77" s="760" t="str">
        <f t="shared" si="2"/>
        <v/>
      </c>
    </row>
    <row r="78" ht="36.75" customHeight="1">
      <c r="A78" s="749">
        <f t="shared" si="3"/>
        <v>68</v>
      </c>
      <c r="B78" s="761" t="str">
        <f>IF('基本情報入力シート'!C121="","",'基本情報入力シート'!C121)</f>
        <v/>
      </c>
      <c r="C78" s="19"/>
      <c r="D78" s="19"/>
      <c r="E78" s="19"/>
      <c r="F78" s="19"/>
      <c r="G78" s="19"/>
      <c r="H78" s="19"/>
      <c r="I78" s="19"/>
      <c r="J78" s="19"/>
      <c r="K78" s="41"/>
      <c r="L78" s="749" t="str">
        <f>IF('基本情報入力シート'!M121="","",'基本情報入力シート'!M121)</f>
        <v/>
      </c>
      <c r="M78" s="749" t="str">
        <f>IF('基本情報入力シート'!R121="","",'基本情報入力シート'!R121)</f>
        <v/>
      </c>
      <c r="N78" s="749" t="str">
        <f>IF('基本情報入力シート'!W121="","",'基本情報入力シート'!W121)</f>
        <v/>
      </c>
      <c r="O78" s="749" t="str">
        <f>IF('基本情報入力シート'!X121="","",'基本情報入力シート'!X121)</f>
        <v/>
      </c>
      <c r="P78" s="751" t="str">
        <f>IF('基本情報入力シート'!Y121="","",'基本情報入力シート'!Y121)</f>
        <v/>
      </c>
      <c r="Q78" s="752" t="str">
        <f>IF('基本情報入力シート'!Z121="","",'基本情報入力シート'!Z121)</f>
        <v/>
      </c>
      <c r="R78" s="753" t="str">
        <f>IF('基本情報入力シート'!AA121="","",'基本情報入力シート'!AA121)</f>
        <v/>
      </c>
      <c r="S78" s="754"/>
      <c r="T78" s="755"/>
      <c r="U78" s="756" t="str">
        <f>IF(P78="","",VLOOKUP(P78,【参考】数式用!$A$5:$I$28,MATCH(T78,【参考】数式用!$C$4:$G$4,0)+2,0))))</f>
        <v>#ERROR!</v>
      </c>
      <c r="V78" s="129" t="s">
        <v>98</v>
      </c>
      <c r="W78" s="757"/>
      <c r="X78" s="130" t="s">
        <v>129</v>
      </c>
      <c r="Y78" s="757"/>
      <c r="Z78" s="130" t="s">
        <v>378</v>
      </c>
      <c r="AA78" s="757"/>
      <c r="AB78" s="130" t="s">
        <v>129</v>
      </c>
      <c r="AC78" s="757"/>
      <c r="AD78" s="130" t="s">
        <v>130</v>
      </c>
      <c r="AE78" s="758" t="s">
        <v>141</v>
      </c>
      <c r="AF78" s="759" t="str">
        <f t="shared" si="1"/>
        <v/>
      </c>
      <c r="AG78" s="131" t="s">
        <v>379</v>
      </c>
      <c r="AH78" s="760" t="str">
        <f t="shared" si="2"/>
        <v/>
      </c>
    </row>
    <row r="79" ht="36.75" customHeight="1">
      <c r="A79" s="749">
        <f t="shared" si="3"/>
        <v>69</v>
      </c>
      <c r="B79" s="761" t="str">
        <f>IF('基本情報入力シート'!C122="","",'基本情報入力シート'!C122)</f>
        <v/>
      </c>
      <c r="C79" s="19"/>
      <c r="D79" s="19"/>
      <c r="E79" s="19"/>
      <c r="F79" s="19"/>
      <c r="G79" s="19"/>
      <c r="H79" s="19"/>
      <c r="I79" s="19"/>
      <c r="J79" s="19"/>
      <c r="K79" s="41"/>
      <c r="L79" s="749" t="str">
        <f>IF('基本情報入力シート'!M122="","",'基本情報入力シート'!M122)</f>
        <v/>
      </c>
      <c r="M79" s="749" t="str">
        <f>IF('基本情報入力シート'!R122="","",'基本情報入力シート'!R122)</f>
        <v/>
      </c>
      <c r="N79" s="749" t="str">
        <f>IF('基本情報入力シート'!W122="","",'基本情報入力シート'!W122)</f>
        <v/>
      </c>
      <c r="O79" s="749" t="str">
        <f>IF('基本情報入力シート'!X122="","",'基本情報入力シート'!X122)</f>
        <v/>
      </c>
      <c r="P79" s="751" t="str">
        <f>IF('基本情報入力シート'!Y122="","",'基本情報入力シート'!Y122)</f>
        <v/>
      </c>
      <c r="Q79" s="752" t="str">
        <f>IF('基本情報入力シート'!Z122="","",'基本情報入力シート'!Z122)</f>
        <v/>
      </c>
      <c r="R79" s="753" t="str">
        <f>IF('基本情報入力シート'!AA122="","",'基本情報入力シート'!AA122)</f>
        <v/>
      </c>
      <c r="S79" s="754"/>
      <c r="T79" s="755"/>
      <c r="U79" s="756" t="str">
        <f>IF(P79="","",VLOOKUP(P79,【参考】数式用!$A$5:$I$28,MATCH(T79,【参考】数式用!$C$4:$G$4,0)+2,0))))</f>
        <v>#ERROR!</v>
      </c>
      <c r="V79" s="129" t="s">
        <v>98</v>
      </c>
      <c r="W79" s="757"/>
      <c r="X79" s="130" t="s">
        <v>129</v>
      </c>
      <c r="Y79" s="757"/>
      <c r="Z79" s="130" t="s">
        <v>378</v>
      </c>
      <c r="AA79" s="757"/>
      <c r="AB79" s="130" t="s">
        <v>129</v>
      </c>
      <c r="AC79" s="757"/>
      <c r="AD79" s="130" t="s">
        <v>130</v>
      </c>
      <c r="AE79" s="758" t="s">
        <v>141</v>
      </c>
      <c r="AF79" s="759" t="str">
        <f t="shared" si="1"/>
        <v/>
      </c>
      <c r="AG79" s="131" t="s">
        <v>379</v>
      </c>
      <c r="AH79" s="760" t="str">
        <f t="shared" si="2"/>
        <v/>
      </c>
    </row>
    <row r="80" ht="36.75" customHeight="1">
      <c r="A80" s="749">
        <f t="shared" si="3"/>
        <v>70</v>
      </c>
      <c r="B80" s="761" t="str">
        <f>IF('基本情報入力シート'!C123="","",'基本情報入力シート'!C123)</f>
        <v/>
      </c>
      <c r="C80" s="19"/>
      <c r="D80" s="19"/>
      <c r="E80" s="19"/>
      <c r="F80" s="19"/>
      <c r="G80" s="19"/>
      <c r="H80" s="19"/>
      <c r="I80" s="19"/>
      <c r="J80" s="19"/>
      <c r="K80" s="41"/>
      <c r="L80" s="749" t="str">
        <f>IF('基本情報入力シート'!M123="","",'基本情報入力シート'!M123)</f>
        <v/>
      </c>
      <c r="M80" s="749" t="str">
        <f>IF('基本情報入力シート'!R123="","",'基本情報入力シート'!R123)</f>
        <v/>
      </c>
      <c r="N80" s="749" t="str">
        <f>IF('基本情報入力シート'!W123="","",'基本情報入力シート'!W123)</f>
        <v/>
      </c>
      <c r="O80" s="749" t="str">
        <f>IF('基本情報入力シート'!X123="","",'基本情報入力シート'!X123)</f>
        <v/>
      </c>
      <c r="P80" s="751" t="str">
        <f>IF('基本情報入力シート'!Y123="","",'基本情報入力シート'!Y123)</f>
        <v/>
      </c>
      <c r="Q80" s="752" t="str">
        <f>IF('基本情報入力シート'!Z123="","",'基本情報入力シート'!Z123)</f>
        <v/>
      </c>
      <c r="R80" s="753" t="str">
        <f>IF('基本情報入力シート'!AA123="","",'基本情報入力シート'!AA123)</f>
        <v/>
      </c>
      <c r="S80" s="754"/>
      <c r="T80" s="755"/>
      <c r="U80" s="756" t="str">
        <f>IF(P80="","",VLOOKUP(P80,【参考】数式用!$A$5:$I$28,MATCH(T80,【参考】数式用!$C$4:$G$4,0)+2,0))))</f>
        <v>#ERROR!</v>
      </c>
      <c r="V80" s="129" t="s">
        <v>98</v>
      </c>
      <c r="W80" s="757"/>
      <c r="X80" s="130" t="s">
        <v>129</v>
      </c>
      <c r="Y80" s="757"/>
      <c r="Z80" s="130" t="s">
        <v>378</v>
      </c>
      <c r="AA80" s="757"/>
      <c r="AB80" s="130" t="s">
        <v>129</v>
      </c>
      <c r="AC80" s="757"/>
      <c r="AD80" s="130" t="s">
        <v>130</v>
      </c>
      <c r="AE80" s="758" t="s">
        <v>141</v>
      </c>
      <c r="AF80" s="759" t="str">
        <f t="shared" si="1"/>
        <v/>
      </c>
      <c r="AG80" s="131" t="s">
        <v>379</v>
      </c>
      <c r="AH80" s="760" t="str">
        <f t="shared" si="2"/>
        <v/>
      </c>
    </row>
    <row r="81" ht="36.75" customHeight="1">
      <c r="A81" s="749">
        <f t="shared" si="3"/>
        <v>71</v>
      </c>
      <c r="B81" s="761" t="str">
        <f>IF('基本情報入力シート'!C124="","",'基本情報入力シート'!C124)</f>
        <v/>
      </c>
      <c r="C81" s="19"/>
      <c r="D81" s="19"/>
      <c r="E81" s="19"/>
      <c r="F81" s="19"/>
      <c r="G81" s="19"/>
      <c r="H81" s="19"/>
      <c r="I81" s="19"/>
      <c r="J81" s="19"/>
      <c r="K81" s="41"/>
      <c r="L81" s="749" t="str">
        <f>IF('基本情報入力シート'!M124="","",'基本情報入力シート'!M124)</f>
        <v/>
      </c>
      <c r="M81" s="749" t="str">
        <f>IF('基本情報入力シート'!R124="","",'基本情報入力シート'!R124)</f>
        <v/>
      </c>
      <c r="N81" s="749" t="str">
        <f>IF('基本情報入力シート'!W124="","",'基本情報入力シート'!W124)</f>
        <v/>
      </c>
      <c r="O81" s="749" t="str">
        <f>IF('基本情報入力シート'!X124="","",'基本情報入力シート'!X124)</f>
        <v/>
      </c>
      <c r="P81" s="751" t="str">
        <f>IF('基本情報入力シート'!Y124="","",'基本情報入力シート'!Y124)</f>
        <v/>
      </c>
      <c r="Q81" s="752" t="str">
        <f>IF('基本情報入力シート'!Z124="","",'基本情報入力シート'!Z124)</f>
        <v/>
      </c>
      <c r="R81" s="753" t="str">
        <f>IF('基本情報入力シート'!AA124="","",'基本情報入力シート'!AA124)</f>
        <v/>
      </c>
      <c r="S81" s="754"/>
      <c r="T81" s="755"/>
      <c r="U81" s="756" t="str">
        <f>IF(P81="","",VLOOKUP(P81,【参考】数式用!$A$5:$I$28,MATCH(T81,【参考】数式用!$C$4:$G$4,0)+2,0))))</f>
        <v>#ERROR!</v>
      </c>
      <c r="V81" s="129" t="s">
        <v>98</v>
      </c>
      <c r="W81" s="757"/>
      <c r="X81" s="130" t="s">
        <v>129</v>
      </c>
      <c r="Y81" s="757"/>
      <c r="Z81" s="130" t="s">
        <v>378</v>
      </c>
      <c r="AA81" s="757"/>
      <c r="AB81" s="130" t="s">
        <v>129</v>
      </c>
      <c r="AC81" s="757"/>
      <c r="AD81" s="130" t="s">
        <v>130</v>
      </c>
      <c r="AE81" s="758" t="s">
        <v>141</v>
      </c>
      <c r="AF81" s="759" t="str">
        <f t="shared" si="1"/>
        <v/>
      </c>
      <c r="AG81" s="131" t="s">
        <v>379</v>
      </c>
      <c r="AH81" s="760" t="str">
        <f t="shared" si="2"/>
        <v/>
      </c>
    </row>
    <row r="82" ht="36.75" customHeight="1">
      <c r="A82" s="749">
        <f t="shared" si="3"/>
        <v>72</v>
      </c>
      <c r="B82" s="761" t="str">
        <f>IF('基本情報入力シート'!C125="","",'基本情報入力シート'!C125)</f>
        <v/>
      </c>
      <c r="C82" s="19"/>
      <c r="D82" s="19"/>
      <c r="E82" s="19"/>
      <c r="F82" s="19"/>
      <c r="G82" s="19"/>
      <c r="H82" s="19"/>
      <c r="I82" s="19"/>
      <c r="J82" s="19"/>
      <c r="K82" s="41"/>
      <c r="L82" s="749" t="str">
        <f>IF('基本情報入力シート'!M125="","",'基本情報入力シート'!M125)</f>
        <v/>
      </c>
      <c r="M82" s="749" t="str">
        <f>IF('基本情報入力シート'!R125="","",'基本情報入力シート'!R125)</f>
        <v/>
      </c>
      <c r="N82" s="749" t="str">
        <f>IF('基本情報入力シート'!W125="","",'基本情報入力シート'!W125)</f>
        <v/>
      </c>
      <c r="O82" s="749" t="str">
        <f>IF('基本情報入力シート'!X125="","",'基本情報入力シート'!X125)</f>
        <v/>
      </c>
      <c r="P82" s="751" t="str">
        <f>IF('基本情報入力シート'!Y125="","",'基本情報入力シート'!Y125)</f>
        <v/>
      </c>
      <c r="Q82" s="752" t="str">
        <f>IF('基本情報入力シート'!Z125="","",'基本情報入力シート'!Z125)</f>
        <v/>
      </c>
      <c r="R82" s="753" t="str">
        <f>IF('基本情報入力シート'!AA125="","",'基本情報入力シート'!AA125)</f>
        <v/>
      </c>
      <c r="S82" s="754"/>
      <c r="T82" s="755"/>
      <c r="U82" s="756" t="str">
        <f>IF(P82="","",VLOOKUP(P82,【参考】数式用!$A$5:$I$28,MATCH(T82,【参考】数式用!$C$4:$G$4,0)+2,0))))</f>
        <v>#ERROR!</v>
      </c>
      <c r="V82" s="129" t="s">
        <v>98</v>
      </c>
      <c r="W82" s="757"/>
      <c r="X82" s="130" t="s">
        <v>129</v>
      </c>
      <c r="Y82" s="757"/>
      <c r="Z82" s="130" t="s">
        <v>378</v>
      </c>
      <c r="AA82" s="757"/>
      <c r="AB82" s="130" t="s">
        <v>129</v>
      </c>
      <c r="AC82" s="757"/>
      <c r="AD82" s="130" t="s">
        <v>130</v>
      </c>
      <c r="AE82" s="758" t="s">
        <v>141</v>
      </c>
      <c r="AF82" s="759" t="str">
        <f t="shared" si="1"/>
        <v/>
      </c>
      <c r="AG82" s="131" t="s">
        <v>379</v>
      </c>
      <c r="AH82" s="760" t="str">
        <f t="shared" si="2"/>
        <v/>
      </c>
    </row>
    <row r="83" ht="36.75" customHeight="1">
      <c r="A83" s="749">
        <f t="shared" si="3"/>
        <v>73</v>
      </c>
      <c r="B83" s="761" t="str">
        <f>IF('基本情報入力シート'!C126="","",'基本情報入力シート'!C126)</f>
        <v/>
      </c>
      <c r="C83" s="19"/>
      <c r="D83" s="19"/>
      <c r="E83" s="19"/>
      <c r="F83" s="19"/>
      <c r="G83" s="19"/>
      <c r="H83" s="19"/>
      <c r="I83" s="19"/>
      <c r="J83" s="19"/>
      <c r="K83" s="41"/>
      <c r="L83" s="749" t="str">
        <f>IF('基本情報入力シート'!M126="","",'基本情報入力シート'!M126)</f>
        <v/>
      </c>
      <c r="M83" s="749" t="str">
        <f>IF('基本情報入力シート'!R126="","",'基本情報入力シート'!R126)</f>
        <v/>
      </c>
      <c r="N83" s="749" t="str">
        <f>IF('基本情報入力シート'!W126="","",'基本情報入力シート'!W126)</f>
        <v/>
      </c>
      <c r="O83" s="749" t="str">
        <f>IF('基本情報入力シート'!X126="","",'基本情報入力シート'!X126)</f>
        <v/>
      </c>
      <c r="P83" s="751" t="str">
        <f>IF('基本情報入力シート'!Y126="","",'基本情報入力シート'!Y126)</f>
        <v/>
      </c>
      <c r="Q83" s="752" t="str">
        <f>IF('基本情報入力シート'!Z126="","",'基本情報入力シート'!Z126)</f>
        <v/>
      </c>
      <c r="R83" s="753" t="str">
        <f>IF('基本情報入力シート'!AA126="","",'基本情報入力シート'!AA126)</f>
        <v/>
      </c>
      <c r="S83" s="754"/>
      <c r="T83" s="755"/>
      <c r="U83" s="756" t="str">
        <f>IF(P83="","",VLOOKUP(P83,【参考】数式用!$A$5:$I$28,MATCH(T83,【参考】数式用!$C$4:$G$4,0)+2,0))))</f>
        <v>#ERROR!</v>
      </c>
      <c r="V83" s="129" t="s">
        <v>98</v>
      </c>
      <c r="W83" s="757"/>
      <c r="X83" s="130" t="s">
        <v>129</v>
      </c>
      <c r="Y83" s="757"/>
      <c r="Z83" s="130" t="s">
        <v>378</v>
      </c>
      <c r="AA83" s="757"/>
      <c r="AB83" s="130" t="s">
        <v>129</v>
      </c>
      <c r="AC83" s="757"/>
      <c r="AD83" s="130" t="s">
        <v>130</v>
      </c>
      <c r="AE83" s="758" t="s">
        <v>141</v>
      </c>
      <c r="AF83" s="759" t="str">
        <f t="shared" si="1"/>
        <v/>
      </c>
      <c r="AG83" s="131" t="s">
        <v>379</v>
      </c>
      <c r="AH83" s="760" t="str">
        <f t="shared" si="2"/>
        <v/>
      </c>
    </row>
    <row r="84" ht="36.75" customHeight="1">
      <c r="A84" s="749">
        <f t="shared" si="3"/>
        <v>74</v>
      </c>
      <c r="B84" s="761" t="str">
        <f>IF('基本情報入力シート'!C127="","",'基本情報入力シート'!C127)</f>
        <v/>
      </c>
      <c r="C84" s="19"/>
      <c r="D84" s="19"/>
      <c r="E84" s="19"/>
      <c r="F84" s="19"/>
      <c r="G84" s="19"/>
      <c r="H84" s="19"/>
      <c r="I84" s="19"/>
      <c r="J84" s="19"/>
      <c r="K84" s="41"/>
      <c r="L84" s="749" t="str">
        <f>IF('基本情報入力シート'!M127="","",'基本情報入力シート'!M127)</f>
        <v/>
      </c>
      <c r="M84" s="749" t="str">
        <f>IF('基本情報入力シート'!R127="","",'基本情報入力シート'!R127)</f>
        <v/>
      </c>
      <c r="N84" s="749" t="str">
        <f>IF('基本情報入力シート'!W127="","",'基本情報入力シート'!W127)</f>
        <v/>
      </c>
      <c r="O84" s="749" t="str">
        <f>IF('基本情報入力シート'!X127="","",'基本情報入力シート'!X127)</f>
        <v/>
      </c>
      <c r="P84" s="751" t="str">
        <f>IF('基本情報入力シート'!Y127="","",'基本情報入力シート'!Y127)</f>
        <v/>
      </c>
      <c r="Q84" s="752" t="str">
        <f>IF('基本情報入力シート'!Z127="","",'基本情報入力シート'!Z127)</f>
        <v/>
      </c>
      <c r="R84" s="753" t="str">
        <f>IF('基本情報入力シート'!AA127="","",'基本情報入力シート'!AA127)</f>
        <v/>
      </c>
      <c r="S84" s="754"/>
      <c r="T84" s="755"/>
      <c r="U84" s="756" t="str">
        <f>IF(P84="","",VLOOKUP(P84,【参考】数式用!$A$5:$I$28,MATCH(T84,【参考】数式用!$C$4:$G$4,0)+2,0))))</f>
        <v>#ERROR!</v>
      </c>
      <c r="V84" s="129" t="s">
        <v>98</v>
      </c>
      <c r="W84" s="757"/>
      <c r="X84" s="130" t="s">
        <v>129</v>
      </c>
      <c r="Y84" s="757"/>
      <c r="Z84" s="130" t="s">
        <v>378</v>
      </c>
      <c r="AA84" s="757"/>
      <c r="AB84" s="130" t="s">
        <v>129</v>
      </c>
      <c r="AC84" s="757"/>
      <c r="AD84" s="130" t="s">
        <v>130</v>
      </c>
      <c r="AE84" s="758" t="s">
        <v>141</v>
      </c>
      <c r="AF84" s="759" t="str">
        <f t="shared" si="1"/>
        <v/>
      </c>
      <c r="AG84" s="131" t="s">
        <v>379</v>
      </c>
      <c r="AH84" s="760" t="str">
        <f t="shared" si="2"/>
        <v/>
      </c>
    </row>
    <row r="85" ht="36.75" customHeight="1">
      <c r="A85" s="749">
        <f t="shared" si="3"/>
        <v>75</v>
      </c>
      <c r="B85" s="761" t="str">
        <f>IF('基本情報入力シート'!C128="","",'基本情報入力シート'!C128)</f>
        <v/>
      </c>
      <c r="C85" s="19"/>
      <c r="D85" s="19"/>
      <c r="E85" s="19"/>
      <c r="F85" s="19"/>
      <c r="G85" s="19"/>
      <c r="H85" s="19"/>
      <c r="I85" s="19"/>
      <c r="J85" s="19"/>
      <c r="K85" s="41"/>
      <c r="L85" s="749" t="str">
        <f>IF('基本情報入力シート'!M128="","",'基本情報入力シート'!M128)</f>
        <v/>
      </c>
      <c r="M85" s="749" t="str">
        <f>IF('基本情報入力シート'!R128="","",'基本情報入力シート'!R128)</f>
        <v/>
      </c>
      <c r="N85" s="749" t="str">
        <f>IF('基本情報入力シート'!W128="","",'基本情報入力シート'!W128)</f>
        <v/>
      </c>
      <c r="O85" s="749" t="str">
        <f>IF('基本情報入力シート'!X128="","",'基本情報入力シート'!X128)</f>
        <v/>
      </c>
      <c r="P85" s="751" t="str">
        <f>IF('基本情報入力シート'!Y128="","",'基本情報入力シート'!Y128)</f>
        <v/>
      </c>
      <c r="Q85" s="752" t="str">
        <f>IF('基本情報入力シート'!Z128="","",'基本情報入力シート'!Z128)</f>
        <v/>
      </c>
      <c r="R85" s="753" t="str">
        <f>IF('基本情報入力シート'!AA128="","",'基本情報入力シート'!AA128)</f>
        <v/>
      </c>
      <c r="S85" s="754"/>
      <c r="T85" s="755"/>
      <c r="U85" s="756" t="str">
        <f>IF(P85="","",VLOOKUP(P85,【参考】数式用!$A$5:$I$28,MATCH(T85,【参考】数式用!$C$4:$G$4,0)+2,0))))</f>
        <v>#ERROR!</v>
      </c>
      <c r="V85" s="129" t="s">
        <v>98</v>
      </c>
      <c r="W85" s="757"/>
      <c r="X85" s="130" t="s">
        <v>129</v>
      </c>
      <c r="Y85" s="757"/>
      <c r="Z85" s="130" t="s">
        <v>378</v>
      </c>
      <c r="AA85" s="757"/>
      <c r="AB85" s="130" t="s">
        <v>129</v>
      </c>
      <c r="AC85" s="757"/>
      <c r="AD85" s="130" t="s">
        <v>130</v>
      </c>
      <c r="AE85" s="758" t="s">
        <v>141</v>
      </c>
      <c r="AF85" s="759" t="str">
        <f t="shared" si="1"/>
        <v/>
      </c>
      <c r="AG85" s="131" t="s">
        <v>379</v>
      </c>
      <c r="AH85" s="760" t="str">
        <f t="shared" si="2"/>
        <v/>
      </c>
    </row>
    <row r="86" ht="36.75" customHeight="1">
      <c r="A86" s="749">
        <f t="shared" si="3"/>
        <v>76</v>
      </c>
      <c r="B86" s="761" t="str">
        <f>IF('基本情報入力シート'!C129="","",'基本情報入力シート'!C129)</f>
        <v/>
      </c>
      <c r="C86" s="19"/>
      <c r="D86" s="19"/>
      <c r="E86" s="19"/>
      <c r="F86" s="19"/>
      <c r="G86" s="19"/>
      <c r="H86" s="19"/>
      <c r="I86" s="19"/>
      <c r="J86" s="19"/>
      <c r="K86" s="41"/>
      <c r="L86" s="749" t="str">
        <f>IF('基本情報入力シート'!M129="","",'基本情報入力シート'!M129)</f>
        <v/>
      </c>
      <c r="M86" s="749" t="str">
        <f>IF('基本情報入力シート'!R129="","",'基本情報入力シート'!R129)</f>
        <v/>
      </c>
      <c r="N86" s="749" t="str">
        <f>IF('基本情報入力シート'!W129="","",'基本情報入力シート'!W129)</f>
        <v/>
      </c>
      <c r="O86" s="749" t="str">
        <f>IF('基本情報入力シート'!X129="","",'基本情報入力シート'!X129)</f>
        <v/>
      </c>
      <c r="P86" s="751" t="str">
        <f>IF('基本情報入力シート'!Y129="","",'基本情報入力シート'!Y129)</f>
        <v/>
      </c>
      <c r="Q86" s="752" t="str">
        <f>IF('基本情報入力シート'!Z129="","",'基本情報入力シート'!Z129)</f>
        <v/>
      </c>
      <c r="R86" s="753" t="str">
        <f>IF('基本情報入力シート'!AA129="","",'基本情報入力シート'!AA129)</f>
        <v/>
      </c>
      <c r="S86" s="754"/>
      <c r="T86" s="755"/>
      <c r="U86" s="756" t="str">
        <f>IF(P86="","",VLOOKUP(P86,【参考】数式用!$A$5:$I$28,MATCH(T86,【参考】数式用!$C$4:$G$4,0)+2,0))))</f>
        <v>#ERROR!</v>
      </c>
      <c r="V86" s="129" t="s">
        <v>98</v>
      </c>
      <c r="W86" s="757"/>
      <c r="X86" s="130" t="s">
        <v>129</v>
      </c>
      <c r="Y86" s="757"/>
      <c r="Z86" s="130" t="s">
        <v>378</v>
      </c>
      <c r="AA86" s="757"/>
      <c r="AB86" s="130" t="s">
        <v>129</v>
      </c>
      <c r="AC86" s="757"/>
      <c r="AD86" s="130" t="s">
        <v>130</v>
      </c>
      <c r="AE86" s="758" t="s">
        <v>141</v>
      </c>
      <c r="AF86" s="759" t="str">
        <f t="shared" si="1"/>
        <v/>
      </c>
      <c r="AG86" s="131" t="s">
        <v>379</v>
      </c>
      <c r="AH86" s="760" t="str">
        <f t="shared" si="2"/>
        <v/>
      </c>
    </row>
    <row r="87" ht="36.75" customHeight="1">
      <c r="A87" s="749">
        <f t="shared" si="3"/>
        <v>77</v>
      </c>
      <c r="B87" s="761" t="str">
        <f>IF('基本情報入力シート'!C130="","",'基本情報入力シート'!C130)</f>
        <v/>
      </c>
      <c r="C87" s="19"/>
      <c r="D87" s="19"/>
      <c r="E87" s="19"/>
      <c r="F87" s="19"/>
      <c r="G87" s="19"/>
      <c r="H87" s="19"/>
      <c r="I87" s="19"/>
      <c r="J87" s="19"/>
      <c r="K87" s="41"/>
      <c r="L87" s="749" t="str">
        <f>IF('基本情報入力シート'!M130="","",'基本情報入力シート'!M130)</f>
        <v/>
      </c>
      <c r="M87" s="749" t="str">
        <f>IF('基本情報入力シート'!R130="","",'基本情報入力シート'!R130)</f>
        <v/>
      </c>
      <c r="N87" s="749" t="str">
        <f>IF('基本情報入力シート'!W130="","",'基本情報入力シート'!W130)</f>
        <v/>
      </c>
      <c r="O87" s="749" t="str">
        <f>IF('基本情報入力シート'!X130="","",'基本情報入力シート'!X130)</f>
        <v/>
      </c>
      <c r="P87" s="751" t="str">
        <f>IF('基本情報入力シート'!Y130="","",'基本情報入力シート'!Y130)</f>
        <v/>
      </c>
      <c r="Q87" s="752" t="str">
        <f>IF('基本情報入力シート'!Z130="","",'基本情報入力シート'!Z130)</f>
        <v/>
      </c>
      <c r="R87" s="753" t="str">
        <f>IF('基本情報入力シート'!AA130="","",'基本情報入力シート'!AA130)</f>
        <v/>
      </c>
      <c r="S87" s="754"/>
      <c r="T87" s="755"/>
      <c r="U87" s="756" t="str">
        <f>IF(P87="","",VLOOKUP(P87,【参考】数式用!$A$5:$I$28,MATCH(T87,【参考】数式用!$C$4:$G$4,0)+2,0))))</f>
        <v>#ERROR!</v>
      </c>
      <c r="V87" s="129" t="s">
        <v>98</v>
      </c>
      <c r="W87" s="757"/>
      <c r="X87" s="130" t="s">
        <v>129</v>
      </c>
      <c r="Y87" s="757"/>
      <c r="Z87" s="130" t="s">
        <v>378</v>
      </c>
      <c r="AA87" s="757"/>
      <c r="AB87" s="130" t="s">
        <v>129</v>
      </c>
      <c r="AC87" s="757"/>
      <c r="AD87" s="130" t="s">
        <v>130</v>
      </c>
      <c r="AE87" s="758" t="s">
        <v>141</v>
      </c>
      <c r="AF87" s="759" t="str">
        <f t="shared" si="1"/>
        <v/>
      </c>
      <c r="AG87" s="131" t="s">
        <v>379</v>
      </c>
      <c r="AH87" s="760" t="str">
        <f t="shared" si="2"/>
        <v/>
      </c>
    </row>
    <row r="88" ht="36.75" customHeight="1">
      <c r="A88" s="749">
        <f t="shared" si="3"/>
        <v>78</v>
      </c>
      <c r="B88" s="761" t="str">
        <f>IF('基本情報入力シート'!C131="","",'基本情報入力シート'!C131)</f>
        <v/>
      </c>
      <c r="C88" s="19"/>
      <c r="D88" s="19"/>
      <c r="E88" s="19"/>
      <c r="F88" s="19"/>
      <c r="G88" s="19"/>
      <c r="H88" s="19"/>
      <c r="I88" s="19"/>
      <c r="J88" s="19"/>
      <c r="K88" s="41"/>
      <c r="L88" s="749" t="str">
        <f>IF('基本情報入力シート'!M131="","",'基本情報入力シート'!M131)</f>
        <v/>
      </c>
      <c r="M88" s="749" t="str">
        <f>IF('基本情報入力シート'!R131="","",'基本情報入力シート'!R131)</f>
        <v/>
      </c>
      <c r="N88" s="749" t="str">
        <f>IF('基本情報入力シート'!W131="","",'基本情報入力シート'!W131)</f>
        <v/>
      </c>
      <c r="O88" s="749" t="str">
        <f>IF('基本情報入力シート'!X131="","",'基本情報入力シート'!X131)</f>
        <v/>
      </c>
      <c r="P88" s="751" t="str">
        <f>IF('基本情報入力シート'!Y131="","",'基本情報入力シート'!Y131)</f>
        <v/>
      </c>
      <c r="Q88" s="752" t="str">
        <f>IF('基本情報入力シート'!Z131="","",'基本情報入力シート'!Z131)</f>
        <v/>
      </c>
      <c r="R88" s="753" t="str">
        <f>IF('基本情報入力シート'!AA131="","",'基本情報入力シート'!AA131)</f>
        <v/>
      </c>
      <c r="S88" s="754"/>
      <c r="T88" s="755"/>
      <c r="U88" s="756" t="str">
        <f>IF(P88="","",VLOOKUP(P88,【参考】数式用!$A$5:$I$28,MATCH(T88,【参考】数式用!$C$4:$G$4,0)+2,0))))</f>
        <v>#ERROR!</v>
      </c>
      <c r="V88" s="129" t="s">
        <v>98</v>
      </c>
      <c r="W88" s="757"/>
      <c r="X88" s="130" t="s">
        <v>129</v>
      </c>
      <c r="Y88" s="757"/>
      <c r="Z88" s="130" t="s">
        <v>378</v>
      </c>
      <c r="AA88" s="757"/>
      <c r="AB88" s="130" t="s">
        <v>129</v>
      </c>
      <c r="AC88" s="757"/>
      <c r="AD88" s="130" t="s">
        <v>130</v>
      </c>
      <c r="AE88" s="758" t="s">
        <v>141</v>
      </c>
      <c r="AF88" s="759" t="str">
        <f t="shared" si="1"/>
        <v/>
      </c>
      <c r="AG88" s="131" t="s">
        <v>379</v>
      </c>
      <c r="AH88" s="760" t="str">
        <f t="shared" si="2"/>
        <v/>
      </c>
    </row>
    <row r="89" ht="36.75" customHeight="1">
      <c r="A89" s="749">
        <f t="shared" si="3"/>
        <v>79</v>
      </c>
      <c r="B89" s="761" t="str">
        <f>IF('基本情報入力シート'!C132="","",'基本情報入力シート'!C132)</f>
        <v/>
      </c>
      <c r="C89" s="19"/>
      <c r="D89" s="19"/>
      <c r="E89" s="19"/>
      <c r="F89" s="19"/>
      <c r="G89" s="19"/>
      <c r="H89" s="19"/>
      <c r="I89" s="19"/>
      <c r="J89" s="19"/>
      <c r="K89" s="41"/>
      <c r="L89" s="749" t="str">
        <f>IF('基本情報入力シート'!M132="","",'基本情報入力シート'!M132)</f>
        <v/>
      </c>
      <c r="M89" s="749" t="str">
        <f>IF('基本情報入力シート'!R132="","",'基本情報入力シート'!R132)</f>
        <v/>
      </c>
      <c r="N89" s="749" t="str">
        <f>IF('基本情報入力シート'!W132="","",'基本情報入力シート'!W132)</f>
        <v/>
      </c>
      <c r="O89" s="749" t="str">
        <f>IF('基本情報入力シート'!X132="","",'基本情報入力シート'!X132)</f>
        <v/>
      </c>
      <c r="P89" s="751" t="str">
        <f>IF('基本情報入力シート'!Y132="","",'基本情報入力シート'!Y132)</f>
        <v/>
      </c>
      <c r="Q89" s="752" t="str">
        <f>IF('基本情報入力シート'!Z132="","",'基本情報入力シート'!Z132)</f>
        <v/>
      </c>
      <c r="R89" s="753" t="str">
        <f>IF('基本情報入力シート'!AA132="","",'基本情報入力シート'!AA132)</f>
        <v/>
      </c>
      <c r="S89" s="754"/>
      <c r="T89" s="755"/>
      <c r="U89" s="756" t="str">
        <f>IF(P89="","",VLOOKUP(P89,【参考】数式用!$A$5:$I$28,MATCH(T89,【参考】数式用!$C$4:$G$4,0)+2,0))))</f>
        <v>#ERROR!</v>
      </c>
      <c r="V89" s="129" t="s">
        <v>98</v>
      </c>
      <c r="W89" s="757"/>
      <c r="X89" s="130" t="s">
        <v>129</v>
      </c>
      <c r="Y89" s="757"/>
      <c r="Z89" s="130" t="s">
        <v>378</v>
      </c>
      <c r="AA89" s="757"/>
      <c r="AB89" s="130" t="s">
        <v>129</v>
      </c>
      <c r="AC89" s="757"/>
      <c r="AD89" s="130" t="s">
        <v>130</v>
      </c>
      <c r="AE89" s="758" t="s">
        <v>141</v>
      </c>
      <c r="AF89" s="759" t="str">
        <f t="shared" si="1"/>
        <v/>
      </c>
      <c r="AG89" s="131" t="s">
        <v>379</v>
      </c>
      <c r="AH89" s="760" t="str">
        <f t="shared" si="2"/>
        <v/>
      </c>
    </row>
    <row r="90" ht="36.75" customHeight="1">
      <c r="A90" s="749">
        <f t="shared" si="3"/>
        <v>80</v>
      </c>
      <c r="B90" s="761" t="str">
        <f>IF('基本情報入力シート'!C133="","",'基本情報入力シート'!C133)</f>
        <v/>
      </c>
      <c r="C90" s="19"/>
      <c r="D90" s="19"/>
      <c r="E90" s="19"/>
      <c r="F90" s="19"/>
      <c r="G90" s="19"/>
      <c r="H90" s="19"/>
      <c r="I90" s="19"/>
      <c r="J90" s="19"/>
      <c r="K90" s="41"/>
      <c r="L90" s="749" t="str">
        <f>IF('基本情報入力シート'!M133="","",'基本情報入力シート'!M133)</f>
        <v/>
      </c>
      <c r="M90" s="749" t="str">
        <f>IF('基本情報入力シート'!R133="","",'基本情報入力シート'!R133)</f>
        <v/>
      </c>
      <c r="N90" s="749" t="str">
        <f>IF('基本情報入力シート'!W133="","",'基本情報入力シート'!W133)</f>
        <v/>
      </c>
      <c r="O90" s="749" t="str">
        <f>IF('基本情報入力シート'!X133="","",'基本情報入力シート'!X133)</f>
        <v/>
      </c>
      <c r="P90" s="751" t="str">
        <f>IF('基本情報入力シート'!Y133="","",'基本情報入力シート'!Y133)</f>
        <v/>
      </c>
      <c r="Q90" s="752" t="str">
        <f>IF('基本情報入力シート'!Z133="","",'基本情報入力シート'!Z133)</f>
        <v/>
      </c>
      <c r="R90" s="753" t="str">
        <f>IF('基本情報入力シート'!AA133="","",'基本情報入力シート'!AA133)</f>
        <v/>
      </c>
      <c r="S90" s="754"/>
      <c r="T90" s="755"/>
      <c r="U90" s="756" t="str">
        <f>IF(P90="","",VLOOKUP(P90,【参考】数式用!$A$5:$I$28,MATCH(T90,【参考】数式用!$C$4:$G$4,0)+2,0))))</f>
        <v>#ERROR!</v>
      </c>
      <c r="V90" s="129" t="s">
        <v>98</v>
      </c>
      <c r="W90" s="757"/>
      <c r="X90" s="130" t="s">
        <v>129</v>
      </c>
      <c r="Y90" s="757"/>
      <c r="Z90" s="130" t="s">
        <v>378</v>
      </c>
      <c r="AA90" s="757"/>
      <c r="AB90" s="130" t="s">
        <v>129</v>
      </c>
      <c r="AC90" s="757"/>
      <c r="AD90" s="130" t="s">
        <v>130</v>
      </c>
      <c r="AE90" s="758" t="s">
        <v>141</v>
      </c>
      <c r="AF90" s="759" t="str">
        <f t="shared" si="1"/>
        <v/>
      </c>
      <c r="AG90" s="131" t="s">
        <v>379</v>
      </c>
      <c r="AH90" s="760" t="str">
        <f t="shared" si="2"/>
        <v/>
      </c>
    </row>
    <row r="91" ht="36.75" customHeight="1">
      <c r="A91" s="749">
        <f t="shared" si="3"/>
        <v>81</v>
      </c>
      <c r="B91" s="761" t="str">
        <f>IF('基本情報入力シート'!C134="","",'基本情報入力シート'!C134)</f>
        <v/>
      </c>
      <c r="C91" s="19"/>
      <c r="D91" s="19"/>
      <c r="E91" s="19"/>
      <c r="F91" s="19"/>
      <c r="G91" s="19"/>
      <c r="H91" s="19"/>
      <c r="I91" s="19"/>
      <c r="J91" s="19"/>
      <c r="K91" s="41"/>
      <c r="L91" s="749" t="str">
        <f>IF('基本情報入力シート'!M134="","",'基本情報入力シート'!M134)</f>
        <v/>
      </c>
      <c r="M91" s="749" t="str">
        <f>IF('基本情報入力シート'!R134="","",'基本情報入力シート'!R134)</f>
        <v/>
      </c>
      <c r="N91" s="749" t="str">
        <f>IF('基本情報入力シート'!W134="","",'基本情報入力シート'!W134)</f>
        <v/>
      </c>
      <c r="O91" s="749" t="str">
        <f>IF('基本情報入力シート'!X134="","",'基本情報入力シート'!X134)</f>
        <v/>
      </c>
      <c r="P91" s="751" t="str">
        <f>IF('基本情報入力シート'!Y134="","",'基本情報入力シート'!Y134)</f>
        <v/>
      </c>
      <c r="Q91" s="752" t="str">
        <f>IF('基本情報入力シート'!Z134="","",'基本情報入力シート'!Z134)</f>
        <v/>
      </c>
      <c r="R91" s="753" t="str">
        <f>IF('基本情報入力シート'!AA134="","",'基本情報入力シート'!AA134)</f>
        <v/>
      </c>
      <c r="S91" s="754"/>
      <c r="T91" s="755"/>
      <c r="U91" s="756" t="str">
        <f>IF(P91="","",VLOOKUP(P91,【参考】数式用!$A$5:$I$28,MATCH(T91,【参考】数式用!$C$4:$G$4,0)+2,0))))</f>
        <v>#ERROR!</v>
      </c>
      <c r="V91" s="129" t="s">
        <v>98</v>
      </c>
      <c r="W91" s="757"/>
      <c r="X91" s="130" t="s">
        <v>129</v>
      </c>
      <c r="Y91" s="757"/>
      <c r="Z91" s="130" t="s">
        <v>378</v>
      </c>
      <c r="AA91" s="757"/>
      <c r="AB91" s="130" t="s">
        <v>129</v>
      </c>
      <c r="AC91" s="757"/>
      <c r="AD91" s="130" t="s">
        <v>130</v>
      </c>
      <c r="AE91" s="758" t="s">
        <v>141</v>
      </c>
      <c r="AF91" s="759" t="str">
        <f t="shared" si="1"/>
        <v/>
      </c>
      <c r="AG91" s="131" t="s">
        <v>379</v>
      </c>
      <c r="AH91" s="760" t="str">
        <f t="shared" si="2"/>
        <v/>
      </c>
    </row>
    <row r="92" ht="36.75" customHeight="1">
      <c r="A92" s="749">
        <f t="shared" si="3"/>
        <v>82</v>
      </c>
      <c r="B92" s="761" t="str">
        <f>IF('基本情報入力シート'!C135="","",'基本情報入力シート'!C135)</f>
        <v/>
      </c>
      <c r="C92" s="19"/>
      <c r="D92" s="19"/>
      <c r="E92" s="19"/>
      <c r="F92" s="19"/>
      <c r="G92" s="19"/>
      <c r="H92" s="19"/>
      <c r="I92" s="19"/>
      <c r="J92" s="19"/>
      <c r="K92" s="41"/>
      <c r="L92" s="749" t="str">
        <f>IF('基本情報入力シート'!M135="","",'基本情報入力シート'!M135)</f>
        <v/>
      </c>
      <c r="M92" s="749" t="str">
        <f>IF('基本情報入力シート'!R135="","",'基本情報入力シート'!R135)</f>
        <v/>
      </c>
      <c r="N92" s="749" t="str">
        <f>IF('基本情報入力シート'!W135="","",'基本情報入力シート'!W135)</f>
        <v/>
      </c>
      <c r="O92" s="749" t="str">
        <f>IF('基本情報入力シート'!X135="","",'基本情報入力シート'!X135)</f>
        <v/>
      </c>
      <c r="P92" s="751" t="str">
        <f>IF('基本情報入力シート'!Y135="","",'基本情報入力シート'!Y135)</f>
        <v/>
      </c>
      <c r="Q92" s="752" t="str">
        <f>IF('基本情報入力シート'!Z135="","",'基本情報入力シート'!Z135)</f>
        <v/>
      </c>
      <c r="R92" s="753" t="str">
        <f>IF('基本情報入力シート'!AA135="","",'基本情報入力シート'!AA135)</f>
        <v/>
      </c>
      <c r="S92" s="754"/>
      <c r="T92" s="755"/>
      <c r="U92" s="756" t="str">
        <f>IF(P92="","",VLOOKUP(P92,【参考】数式用!$A$5:$I$28,MATCH(T92,【参考】数式用!$C$4:$G$4,0)+2,0))))</f>
        <v>#ERROR!</v>
      </c>
      <c r="V92" s="129" t="s">
        <v>98</v>
      </c>
      <c r="W92" s="757"/>
      <c r="X92" s="130" t="s">
        <v>129</v>
      </c>
      <c r="Y92" s="757"/>
      <c r="Z92" s="130" t="s">
        <v>378</v>
      </c>
      <c r="AA92" s="757"/>
      <c r="AB92" s="130" t="s">
        <v>129</v>
      </c>
      <c r="AC92" s="757"/>
      <c r="AD92" s="130" t="s">
        <v>130</v>
      </c>
      <c r="AE92" s="758" t="s">
        <v>141</v>
      </c>
      <c r="AF92" s="759" t="str">
        <f t="shared" si="1"/>
        <v/>
      </c>
      <c r="AG92" s="131" t="s">
        <v>379</v>
      </c>
      <c r="AH92" s="760" t="str">
        <f t="shared" si="2"/>
        <v/>
      </c>
    </row>
    <row r="93" ht="36.75" customHeight="1">
      <c r="A93" s="749">
        <f t="shared" si="3"/>
        <v>83</v>
      </c>
      <c r="B93" s="761" t="str">
        <f>IF('基本情報入力シート'!C136="","",'基本情報入力シート'!C136)</f>
        <v/>
      </c>
      <c r="C93" s="19"/>
      <c r="D93" s="19"/>
      <c r="E93" s="19"/>
      <c r="F93" s="19"/>
      <c r="G93" s="19"/>
      <c r="H93" s="19"/>
      <c r="I93" s="19"/>
      <c r="J93" s="19"/>
      <c r="K93" s="41"/>
      <c r="L93" s="749" t="str">
        <f>IF('基本情報入力シート'!M136="","",'基本情報入力シート'!M136)</f>
        <v/>
      </c>
      <c r="M93" s="749" t="str">
        <f>IF('基本情報入力シート'!R136="","",'基本情報入力シート'!R136)</f>
        <v/>
      </c>
      <c r="N93" s="749" t="str">
        <f>IF('基本情報入力シート'!W136="","",'基本情報入力シート'!W136)</f>
        <v/>
      </c>
      <c r="O93" s="749" t="str">
        <f>IF('基本情報入力シート'!X136="","",'基本情報入力シート'!X136)</f>
        <v/>
      </c>
      <c r="P93" s="751" t="str">
        <f>IF('基本情報入力シート'!Y136="","",'基本情報入力シート'!Y136)</f>
        <v/>
      </c>
      <c r="Q93" s="752" t="str">
        <f>IF('基本情報入力シート'!Z136="","",'基本情報入力シート'!Z136)</f>
        <v/>
      </c>
      <c r="R93" s="753" t="str">
        <f>IF('基本情報入力シート'!AA136="","",'基本情報入力シート'!AA136)</f>
        <v/>
      </c>
      <c r="S93" s="754"/>
      <c r="T93" s="755"/>
      <c r="U93" s="756" t="str">
        <f>IF(P93="","",VLOOKUP(P93,【参考】数式用!$A$5:$I$28,MATCH(T93,【参考】数式用!$C$4:$G$4,0)+2,0))))</f>
        <v>#ERROR!</v>
      </c>
      <c r="V93" s="129" t="s">
        <v>98</v>
      </c>
      <c r="W93" s="757"/>
      <c r="X93" s="130" t="s">
        <v>129</v>
      </c>
      <c r="Y93" s="757"/>
      <c r="Z93" s="130" t="s">
        <v>378</v>
      </c>
      <c r="AA93" s="757"/>
      <c r="AB93" s="130" t="s">
        <v>129</v>
      </c>
      <c r="AC93" s="757"/>
      <c r="AD93" s="130" t="s">
        <v>130</v>
      </c>
      <c r="AE93" s="758" t="s">
        <v>141</v>
      </c>
      <c r="AF93" s="759" t="str">
        <f t="shared" si="1"/>
        <v/>
      </c>
      <c r="AG93" s="131" t="s">
        <v>379</v>
      </c>
      <c r="AH93" s="760" t="str">
        <f t="shared" si="2"/>
        <v/>
      </c>
    </row>
    <row r="94" ht="36.75" customHeight="1">
      <c r="A94" s="749">
        <f t="shared" si="3"/>
        <v>84</v>
      </c>
      <c r="B94" s="761" t="str">
        <f>IF('基本情報入力シート'!C137="","",'基本情報入力シート'!C137)</f>
        <v/>
      </c>
      <c r="C94" s="19"/>
      <c r="D94" s="19"/>
      <c r="E94" s="19"/>
      <c r="F94" s="19"/>
      <c r="G94" s="19"/>
      <c r="H94" s="19"/>
      <c r="I94" s="19"/>
      <c r="J94" s="19"/>
      <c r="K94" s="41"/>
      <c r="L94" s="749" t="str">
        <f>IF('基本情報入力シート'!M137="","",'基本情報入力シート'!M137)</f>
        <v/>
      </c>
      <c r="M94" s="749" t="str">
        <f>IF('基本情報入力シート'!R137="","",'基本情報入力シート'!R137)</f>
        <v/>
      </c>
      <c r="N94" s="749" t="str">
        <f>IF('基本情報入力シート'!W137="","",'基本情報入力シート'!W137)</f>
        <v/>
      </c>
      <c r="O94" s="749" t="str">
        <f>IF('基本情報入力シート'!X137="","",'基本情報入力シート'!X137)</f>
        <v/>
      </c>
      <c r="P94" s="751" t="str">
        <f>IF('基本情報入力シート'!Y137="","",'基本情報入力シート'!Y137)</f>
        <v/>
      </c>
      <c r="Q94" s="752" t="str">
        <f>IF('基本情報入力シート'!Z137="","",'基本情報入力シート'!Z137)</f>
        <v/>
      </c>
      <c r="R94" s="753" t="str">
        <f>IF('基本情報入力シート'!AA137="","",'基本情報入力シート'!AA137)</f>
        <v/>
      </c>
      <c r="S94" s="754"/>
      <c r="T94" s="755"/>
      <c r="U94" s="756" t="str">
        <f>IF(P94="","",VLOOKUP(P94,【参考】数式用!$A$5:$I$28,MATCH(T94,【参考】数式用!$C$4:$G$4,0)+2,0))))</f>
        <v>#ERROR!</v>
      </c>
      <c r="V94" s="129" t="s">
        <v>98</v>
      </c>
      <c r="W94" s="757"/>
      <c r="X94" s="130" t="s">
        <v>129</v>
      </c>
      <c r="Y94" s="757"/>
      <c r="Z94" s="130" t="s">
        <v>378</v>
      </c>
      <c r="AA94" s="757"/>
      <c r="AB94" s="130" t="s">
        <v>129</v>
      </c>
      <c r="AC94" s="757"/>
      <c r="AD94" s="130" t="s">
        <v>130</v>
      </c>
      <c r="AE94" s="758" t="s">
        <v>141</v>
      </c>
      <c r="AF94" s="759" t="str">
        <f t="shared" si="1"/>
        <v/>
      </c>
      <c r="AG94" s="131" t="s">
        <v>379</v>
      </c>
      <c r="AH94" s="760" t="str">
        <f t="shared" si="2"/>
        <v/>
      </c>
    </row>
    <row r="95" ht="36.75" customHeight="1">
      <c r="A95" s="749">
        <f t="shared" si="3"/>
        <v>85</v>
      </c>
      <c r="B95" s="761" t="str">
        <f>IF('基本情報入力シート'!C138="","",'基本情報入力シート'!C138)</f>
        <v/>
      </c>
      <c r="C95" s="19"/>
      <c r="D95" s="19"/>
      <c r="E95" s="19"/>
      <c r="F95" s="19"/>
      <c r="G95" s="19"/>
      <c r="H95" s="19"/>
      <c r="I95" s="19"/>
      <c r="J95" s="19"/>
      <c r="K95" s="41"/>
      <c r="L95" s="749" t="str">
        <f>IF('基本情報入力シート'!M138="","",'基本情報入力シート'!M138)</f>
        <v/>
      </c>
      <c r="M95" s="749" t="str">
        <f>IF('基本情報入力シート'!R138="","",'基本情報入力シート'!R138)</f>
        <v/>
      </c>
      <c r="N95" s="749" t="str">
        <f>IF('基本情報入力シート'!W138="","",'基本情報入力シート'!W138)</f>
        <v/>
      </c>
      <c r="O95" s="749" t="str">
        <f>IF('基本情報入力シート'!X138="","",'基本情報入力シート'!X138)</f>
        <v/>
      </c>
      <c r="P95" s="751" t="str">
        <f>IF('基本情報入力シート'!Y138="","",'基本情報入力シート'!Y138)</f>
        <v/>
      </c>
      <c r="Q95" s="752" t="str">
        <f>IF('基本情報入力シート'!Z138="","",'基本情報入力シート'!Z138)</f>
        <v/>
      </c>
      <c r="R95" s="753" t="str">
        <f>IF('基本情報入力シート'!AA138="","",'基本情報入力シート'!AA138)</f>
        <v/>
      </c>
      <c r="S95" s="754"/>
      <c r="T95" s="755"/>
      <c r="U95" s="756" t="str">
        <f>IF(P95="","",VLOOKUP(P95,【参考】数式用!$A$5:$I$28,MATCH(T95,【参考】数式用!$C$4:$G$4,0)+2,0))))</f>
        <v>#ERROR!</v>
      </c>
      <c r="V95" s="129" t="s">
        <v>98</v>
      </c>
      <c r="W95" s="757"/>
      <c r="X95" s="130" t="s">
        <v>129</v>
      </c>
      <c r="Y95" s="757"/>
      <c r="Z95" s="130" t="s">
        <v>378</v>
      </c>
      <c r="AA95" s="757"/>
      <c r="AB95" s="130" t="s">
        <v>129</v>
      </c>
      <c r="AC95" s="757"/>
      <c r="AD95" s="130" t="s">
        <v>130</v>
      </c>
      <c r="AE95" s="758" t="s">
        <v>141</v>
      </c>
      <c r="AF95" s="759" t="str">
        <f t="shared" si="1"/>
        <v/>
      </c>
      <c r="AG95" s="131" t="s">
        <v>379</v>
      </c>
      <c r="AH95" s="760" t="str">
        <f t="shared" si="2"/>
        <v/>
      </c>
    </row>
    <row r="96" ht="36.75" customHeight="1">
      <c r="A96" s="749">
        <f t="shared" si="3"/>
        <v>86</v>
      </c>
      <c r="B96" s="761" t="str">
        <f>IF('基本情報入力シート'!C139="","",'基本情報入力シート'!C139)</f>
        <v/>
      </c>
      <c r="C96" s="19"/>
      <c r="D96" s="19"/>
      <c r="E96" s="19"/>
      <c r="F96" s="19"/>
      <c r="G96" s="19"/>
      <c r="H96" s="19"/>
      <c r="I96" s="19"/>
      <c r="J96" s="19"/>
      <c r="K96" s="41"/>
      <c r="L96" s="749" t="str">
        <f>IF('基本情報入力シート'!M139="","",'基本情報入力シート'!M139)</f>
        <v/>
      </c>
      <c r="M96" s="749" t="str">
        <f>IF('基本情報入力シート'!R139="","",'基本情報入力シート'!R139)</f>
        <v/>
      </c>
      <c r="N96" s="749" t="str">
        <f>IF('基本情報入力シート'!W139="","",'基本情報入力シート'!W139)</f>
        <v/>
      </c>
      <c r="O96" s="749" t="str">
        <f>IF('基本情報入力シート'!X139="","",'基本情報入力シート'!X139)</f>
        <v/>
      </c>
      <c r="P96" s="751" t="str">
        <f>IF('基本情報入力シート'!Y139="","",'基本情報入力シート'!Y139)</f>
        <v/>
      </c>
      <c r="Q96" s="752" t="str">
        <f>IF('基本情報入力シート'!Z139="","",'基本情報入力シート'!Z139)</f>
        <v/>
      </c>
      <c r="R96" s="753" t="str">
        <f>IF('基本情報入力シート'!AA139="","",'基本情報入力シート'!AA139)</f>
        <v/>
      </c>
      <c r="S96" s="754"/>
      <c r="T96" s="755"/>
      <c r="U96" s="756" t="str">
        <f>IF(P96="","",VLOOKUP(P96,【参考】数式用!$A$5:$I$28,MATCH(T96,【参考】数式用!$C$4:$G$4,0)+2,0))))</f>
        <v>#ERROR!</v>
      </c>
      <c r="V96" s="129" t="s">
        <v>98</v>
      </c>
      <c r="W96" s="757"/>
      <c r="X96" s="130" t="s">
        <v>129</v>
      </c>
      <c r="Y96" s="757"/>
      <c r="Z96" s="130" t="s">
        <v>378</v>
      </c>
      <c r="AA96" s="757"/>
      <c r="AB96" s="130" t="s">
        <v>129</v>
      </c>
      <c r="AC96" s="757"/>
      <c r="AD96" s="130" t="s">
        <v>130</v>
      </c>
      <c r="AE96" s="758" t="s">
        <v>141</v>
      </c>
      <c r="AF96" s="759" t="str">
        <f t="shared" si="1"/>
        <v/>
      </c>
      <c r="AG96" s="131" t="s">
        <v>379</v>
      </c>
      <c r="AH96" s="760" t="str">
        <f t="shared" si="2"/>
        <v/>
      </c>
    </row>
    <row r="97" ht="36.75" customHeight="1">
      <c r="A97" s="749">
        <f t="shared" si="3"/>
        <v>87</v>
      </c>
      <c r="B97" s="761" t="str">
        <f>IF('基本情報入力シート'!C140="","",'基本情報入力シート'!C140)</f>
        <v/>
      </c>
      <c r="C97" s="19"/>
      <c r="D97" s="19"/>
      <c r="E97" s="19"/>
      <c r="F97" s="19"/>
      <c r="G97" s="19"/>
      <c r="H97" s="19"/>
      <c r="I97" s="19"/>
      <c r="J97" s="19"/>
      <c r="K97" s="41"/>
      <c r="L97" s="749" t="str">
        <f>IF('基本情報入力シート'!M140="","",'基本情報入力シート'!M140)</f>
        <v/>
      </c>
      <c r="M97" s="749" t="str">
        <f>IF('基本情報入力シート'!R140="","",'基本情報入力シート'!R140)</f>
        <v/>
      </c>
      <c r="N97" s="749" t="str">
        <f>IF('基本情報入力シート'!W140="","",'基本情報入力シート'!W140)</f>
        <v/>
      </c>
      <c r="O97" s="749" t="str">
        <f>IF('基本情報入力シート'!X140="","",'基本情報入力シート'!X140)</f>
        <v/>
      </c>
      <c r="P97" s="751" t="str">
        <f>IF('基本情報入力シート'!Y140="","",'基本情報入力シート'!Y140)</f>
        <v/>
      </c>
      <c r="Q97" s="752" t="str">
        <f>IF('基本情報入力シート'!Z140="","",'基本情報入力シート'!Z140)</f>
        <v/>
      </c>
      <c r="R97" s="753" t="str">
        <f>IF('基本情報入力シート'!AA140="","",'基本情報入力シート'!AA140)</f>
        <v/>
      </c>
      <c r="S97" s="754"/>
      <c r="T97" s="755"/>
      <c r="U97" s="756" t="str">
        <f>IF(P97="","",VLOOKUP(P97,【参考】数式用!$A$5:$I$28,MATCH(T97,【参考】数式用!$C$4:$G$4,0)+2,0))))</f>
        <v>#ERROR!</v>
      </c>
      <c r="V97" s="129" t="s">
        <v>98</v>
      </c>
      <c r="W97" s="757"/>
      <c r="X97" s="130" t="s">
        <v>129</v>
      </c>
      <c r="Y97" s="757"/>
      <c r="Z97" s="130" t="s">
        <v>378</v>
      </c>
      <c r="AA97" s="757"/>
      <c r="AB97" s="130" t="s">
        <v>129</v>
      </c>
      <c r="AC97" s="757"/>
      <c r="AD97" s="130" t="s">
        <v>130</v>
      </c>
      <c r="AE97" s="758" t="s">
        <v>141</v>
      </c>
      <c r="AF97" s="759" t="str">
        <f t="shared" si="1"/>
        <v/>
      </c>
      <c r="AG97" s="131" t="s">
        <v>379</v>
      </c>
      <c r="AH97" s="760" t="str">
        <f t="shared" si="2"/>
        <v/>
      </c>
    </row>
    <row r="98" ht="36.75" customHeight="1">
      <c r="A98" s="749">
        <f t="shared" si="3"/>
        <v>88</v>
      </c>
      <c r="B98" s="761" t="str">
        <f>IF('基本情報入力シート'!C141="","",'基本情報入力シート'!C141)</f>
        <v/>
      </c>
      <c r="C98" s="19"/>
      <c r="D98" s="19"/>
      <c r="E98" s="19"/>
      <c r="F98" s="19"/>
      <c r="G98" s="19"/>
      <c r="H98" s="19"/>
      <c r="I98" s="19"/>
      <c r="J98" s="19"/>
      <c r="K98" s="41"/>
      <c r="L98" s="749" t="str">
        <f>IF('基本情報入力シート'!M141="","",'基本情報入力シート'!M141)</f>
        <v/>
      </c>
      <c r="M98" s="749" t="str">
        <f>IF('基本情報入力シート'!R141="","",'基本情報入力シート'!R141)</f>
        <v/>
      </c>
      <c r="N98" s="749" t="str">
        <f>IF('基本情報入力シート'!W141="","",'基本情報入力シート'!W141)</f>
        <v/>
      </c>
      <c r="O98" s="749" t="str">
        <f>IF('基本情報入力シート'!X141="","",'基本情報入力シート'!X141)</f>
        <v/>
      </c>
      <c r="P98" s="751" t="str">
        <f>IF('基本情報入力シート'!Y141="","",'基本情報入力シート'!Y141)</f>
        <v/>
      </c>
      <c r="Q98" s="752" t="str">
        <f>IF('基本情報入力シート'!Z141="","",'基本情報入力シート'!Z141)</f>
        <v/>
      </c>
      <c r="R98" s="753" t="str">
        <f>IF('基本情報入力シート'!AA141="","",'基本情報入力シート'!AA141)</f>
        <v/>
      </c>
      <c r="S98" s="754"/>
      <c r="T98" s="755"/>
      <c r="U98" s="756" t="str">
        <f>IF(P98="","",VLOOKUP(P98,【参考】数式用!$A$5:$I$28,MATCH(T98,【参考】数式用!$C$4:$G$4,0)+2,0))))</f>
        <v>#ERROR!</v>
      </c>
      <c r="V98" s="129" t="s">
        <v>98</v>
      </c>
      <c r="W98" s="757"/>
      <c r="X98" s="130" t="s">
        <v>129</v>
      </c>
      <c r="Y98" s="757"/>
      <c r="Z98" s="130" t="s">
        <v>378</v>
      </c>
      <c r="AA98" s="757"/>
      <c r="AB98" s="130" t="s">
        <v>129</v>
      </c>
      <c r="AC98" s="757"/>
      <c r="AD98" s="130" t="s">
        <v>130</v>
      </c>
      <c r="AE98" s="758" t="s">
        <v>141</v>
      </c>
      <c r="AF98" s="759" t="str">
        <f t="shared" si="1"/>
        <v/>
      </c>
      <c r="AG98" s="131" t="s">
        <v>379</v>
      </c>
      <c r="AH98" s="760" t="str">
        <f t="shared" si="2"/>
        <v/>
      </c>
    </row>
    <row r="99" ht="36.75" customHeight="1">
      <c r="A99" s="749">
        <f t="shared" si="3"/>
        <v>89</v>
      </c>
      <c r="B99" s="761" t="str">
        <f>IF('基本情報入力シート'!C142="","",'基本情報入力シート'!C142)</f>
        <v/>
      </c>
      <c r="C99" s="19"/>
      <c r="D99" s="19"/>
      <c r="E99" s="19"/>
      <c r="F99" s="19"/>
      <c r="G99" s="19"/>
      <c r="H99" s="19"/>
      <c r="I99" s="19"/>
      <c r="J99" s="19"/>
      <c r="K99" s="41"/>
      <c r="L99" s="749" t="str">
        <f>IF('基本情報入力シート'!M142="","",'基本情報入力シート'!M142)</f>
        <v/>
      </c>
      <c r="M99" s="749" t="str">
        <f>IF('基本情報入力シート'!R142="","",'基本情報入力シート'!R142)</f>
        <v/>
      </c>
      <c r="N99" s="749" t="str">
        <f>IF('基本情報入力シート'!W142="","",'基本情報入力シート'!W142)</f>
        <v/>
      </c>
      <c r="O99" s="749" t="str">
        <f>IF('基本情報入力シート'!X142="","",'基本情報入力シート'!X142)</f>
        <v/>
      </c>
      <c r="P99" s="751" t="str">
        <f>IF('基本情報入力シート'!Y142="","",'基本情報入力シート'!Y142)</f>
        <v/>
      </c>
      <c r="Q99" s="752" t="str">
        <f>IF('基本情報入力シート'!Z142="","",'基本情報入力シート'!Z142)</f>
        <v/>
      </c>
      <c r="R99" s="753" t="str">
        <f>IF('基本情報入力シート'!AA142="","",'基本情報入力シート'!AA142)</f>
        <v/>
      </c>
      <c r="S99" s="754"/>
      <c r="T99" s="755"/>
      <c r="U99" s="756" t="str">
        <f>IF(P99="","",VLOOKUP(P99,【参考】数式用!$A$5:$I$28,MATCH(T99,【参考】数式用!$C$4:$G$4,0)+2,0))))</f>
        <v>#ERROR!</v>
      </c>
      <c r="V99" s="129" t="s">
        <v>98</v>
      </c>
      <c r="W99" s="757"/>
      <c r="X99" s="130" t="s">
        <v>129</v>
      </c>
      <c r="Y99" s="757"/>
      <c r="Z99" s="130" t="s">
        <v>378</v>
      </c>
      <c r="AA99" s="757"/>
      <c r="AB99" s="130" t="s">
        <v>129</v>
      </c>
      <c r="AC99" s="757"/>
      <c r="AD99" s="130" t="s">
        <v>130</v>
      </c>
      <c r="AE99" s="758" t="s">
        <v>141</v>
      </c>
      <c r="AF99" s="759" t="str">
        <f t="shared" si="1"/>
        <v/>
      </c>
      <c r="AG99" s="131" t="s">
        <v>379</v>
      </c>
      <c r="AH99" s="760" t="str">
        <f t="shared" si="2"/>
        <v/>
      </c>
    </row>
    <row r="100" ht="36.75" customHeight="1">
      <c r="A100" s="749">
        <f t="shared" si="3"/>
        <v>90</v>
      </c>
      <c r="B100" s="761" t="str">
        <f>IF('基本情報入力シート'!C143="","",'基本情報入力シート'!C143)</f>
        <v/>
      </c>
      <c r="C100" s="19"/>
      <c r="D100" s="19"/>
      <c r="E100" s="19"/>
      <c r="F100" s="19"/>
      <c r="G100" s="19"/>
      <c r="H100" s="19"/>
      <c r="I100" s="19"/>
      <c r="J100" s="19"/>
      <c r="K100" s="41"/>
      <c r="L100" s="749" t="str">
        <f>IF('基本情報入力シート'!M143="","",'基本情報入力シート'!M143)</f>
        <v/>
      </c>
      <c r="M100" s="749" t="str">
        <f>IF('基本情報入力シート'!R143="","",'基本情報入力シート'!R143)</f>
        <v/>
      </c>
      <c r="N100" s="749" t="str">
        <f>IF('基本情報入力シート'!W143="","",'基本情報入力シート'!W143)</f>
        <v/>
      </c>
      <c r="O100" s="749" t="str">
        <f>IF('基本情報入力シート'!X143="","",'基本情報入力シート'!X143)</f>
        <v/>
      </c>
      <c r="P100" s="751" t="str">
        <f>IF('基本情報入力シート'!Y143="","",'基本情報入力シート'!Y143)</f>
        <v/>
      </c>
      <c r="Q100" s="752" t="str">
        <f>IF('基本情報入力シート'!Z143="","",'基本情報入力シート'!Z143)</f>
        <v/>
      </c>
      <c r="R100" s="753" t="str">
        <f>IF('基本情報入力シート'!AA143="","",'基本情報入力シート'!AA143)</f>
        <v/>
      </c>
      <c r="S100" s="754"/>
      <c r="T100" s="755"/>
      <c r="U100" s="756" t="str">
        <f>IF(P100="","",VLOOKUP(P100,【参考】数式用!$A$5:$I$28,MATCH(T100,【参考】数式用!$C$4:$G$4,0)+2,0))))</f>
        <v>#ERROR!</v>
      </c>
      <c r="V100" s="129" t="s">
        <v>98</v>
      </c>
      <c r="W100" s="757"/>
      <c r="X100" s="130" t="s">
        <v>129</v>
      </c>
      <c r="Y100" s="757"/>
      <c r="Z100" s="130" t="s">
        <v>378</v>
      </c>
      <c r="AA100" s="757"/>
      <c r="AB100" s="130" t="s">
        <v>129</v>
      </c>
      <c r="AC100" s="757"/>
      <c r="AD100" s="130" t="s">
        <v>130</v>
      </c>
      <c r="AE100" s="758" t="s">
        <v>141</v>
      </c>
      <c r="AF100" s="759" t="str">
        <f t="shared" si="1"/>
        <v/>
      </c>
      <c r="AG100" s="131" t="s">
        <v>379</v>
      </c>
      <c r="AH100" s="760" t="str">
        <f t="shared" si="2"/>
        <v/>
      </c>
    </row>
    <row r="101" ht="36.75" customHeight="1">
      <c r="A101" s="749">
        <f t="shared" si="3"/>
        <v>91</v>
      </c>
      <c r="B101" s="761" t="str">
        <f>IF('基本情報入力シート'!C144="","",'基本情報入力シート'!C144)</f>
        <v/>
      </c>
      <c r="C101" s="19"/>
      <c r="D101" s="19"/>
      <c r="E101" s="19"/>
      <c r="F101" s="19"/>
      <c r="G101" s="19"/>
      <c r="H101" s="19"/>
      <c r="I101" s="19"/>
      <c r="J101" s="19"/>
      <c r="K101" s="41"/>
      <c r="L101" s="749" t="str">
        <f>IF('基本情報入力シート'!M144="","",'基本情報入力シート'!M144)</f>
        <v/>
      </c>
      <c r="M101" s="749" t="str">
        <f>IF('基本情報入力シート'!R144="","",'基本情報入力シート'!R144)</f>
        <v/>
      </c>
      <c r="N101" s="749" t="str">
        <f>IF('基本情報入力シート'!W144="","",'基本情報入力シート'!W144)</f>
        <v/>
      </c>
      <c r="O101" s="749" t="str">
        <f>IF('基本情報入力シート'!X144="","",'基本情報入力シート'!X144)</f>
        <v/>
      </c>
      <c r="P101" s="751" t="str">
        <f>IF('基本情報入力シート'!Y144="","",'基本情報入力シート'!Y144)</f>
        <v/>
      </c>
      <c r="Q101" s="752" t="str">
        <f>IF('基本情報入力シート'!Z144="","",'基本情報入力シート'!Z144)</f>
        <v/>
      </c>
      <c r="R101" s="753" t="str">
        <f>IF('基本情報入力シート'!AA144="","",'基本情報入力シート'!AA144)</f>
        <v/>
      </c>
      <c r="S101" s="754"/>
      <c r="T101" s="755"/>
      <c r="U101" s="756" t="str">
        <f>IF(P101="","",VLOOKUP(P101,【参考】数式用!$A$5:$I$28,MATCH(T101,【参考】数式用!$C$4:$G$4,0)+2,0))))</f>
        <v>#ERROR!</v>
      </c>
      <c r="V101" s="129" t="s">
        <v>98</v>
      </c>
      <c r="W101" s="757"/>
      <c r="X101" s="130" t="s">
        <v>129</v>
      </c>
      <c r="Y101" s="757"/>
      <c r="Z101" s="130" t="s">
        <v>378</v>
      </c>
      <c r="AA101" s="757"/>
      <c r="AB101" s="130" t="s">
        <v>129</v>
      </c>
      <c r="AC101" s="757"/>
      <c r="AD101" s="130" t="s">
        <v>130</v>
      </c>
      <c r="AE101" s="758" t="s">
        <v>141</v>
      </c>
      <c r="AF101" s="759" t="str">
        <f t="shared" si="1"/>
        <v/>
      </c>
      <c r="AG101" s="131" t="s">
        <v>379</v>
      </c>
      <c r="AH101" s="760" t="str">
        <f t="shared" si="2"/>
        <v/>
      </c>
    </row>
    <row r="102" ht="36.75" customHeight="1">
      <c r="A102" s="749">
        <f t="shared" si="3"/>
        <v>92</v>
      </c>
      <c r="B102" s="761" t="str">
        <f>IF('基本情報入力シート'!C145="","",'基本情報入力シート'!C145)</f>
        <v/>
      </c>
      <c r="C102" s="19"/>
      <c r="D102" s="19"/>
      <c r="E102" s="19"/>
      <c r="F102" s="19"/>
      <c r="G102" s="19"/>
      <c r="H102" s="19"/>
      <c r="I102" s="19"/>
      <c r="J102" s="19"/>
      <c r="K102" s="41"/>
      <c r="L102" s="749" t="str">
        <f>IF('基本情報入力シート'!M145="","",'基本情報入力シート'!M145)</f>
        <v/>
      </c>
      <c r="M102" s="749" t="str">
        <f>IF('基本情報入力シート'!R145="","",'基本情報入力シート'!R145)</f>
        <v/>
      </c>
      <c r="N102" s="749" t="str">
        <f>IF('基本情報入力シート'!W145="","",'基本情報入力シート'!W145)</f>
        <v/>
      </c>
      <c r="O102" s="749" t="str">
        <f>IF('基本情報入力シート'!X145="","",'基本情報入力シート'!X145)</f>
        <v/>
      </c>
      <c r="P102" s="751" t="str">
        <f>IF('基本情報入力シート'!Y145="","",'基本情報入力シート'!Y145)</f>
        <v/>
      </c>
      <c r="Q102" s="752" t="str">
        <f>IF('基本情報入力シート'!Z145="","",'基本情報入力シート'!Z145)</f>
        <v/>
      </c>
      <c r="R102" s="753" t="str">
        <f>IF('基本情報入力シート'!AA145="","",'基本情報入力シート'!AA145)</f>
        <v/>
      </c>
      <c r="S102" s="754"/>
      <c r="T102" s="755"/>
      <c r="U102" s="756" t="str">
        <f>IF(P102="","",VLOOKUP(P102,【参考】数式用!$A$5:$I$28,MATCH(T102,【参考】数式用!$C$4:$G$4,0)+2,0))))</f>
        <v>#ERROR!</v>
      </c>
      <c r="V102" s="129" t="s">
        <v>98</v>
      </c>
      <c r="W102" s="757"/>
      <c r="X102" s="130" t="s">
        <v>129</v>
      </c>
      <c r="Y102" s="757"/>
      <c r="Z102" s="130" t="s">
        <v>378</v>
      </c>
      <c r="AA102" s="757"/>
      <c r="AB102" s="130" t="s">
        <v>129</v>
      </c>
      <c r="AC102" s="757"/>
      <c r="AD102" s="130" t="s">
        <v>130</v>
      </c>
      <c r="AE102" s="758" t="s">
        <v>141</v>
      </c>
      <c r="AF102" s="759" t="str">
        <f t="shared" si="1"/>
        <v/>
      </c>
      <c r="AG102" s="131" t="s">
        <v>379</v>
      </c>
      <c r="AH102" s="760" t="str">
        <f t="shared" si="2"/>
        <v/>
      </c>
    </row>
    <row r="103" ht="36.75" customHeight="1">
      <c r="A103" s="749">
        <f t="shared" si="3"/>
        <v>93</v>
      </c>
      <c r="B103" s="761" t="str">
        <f>IF('基本情報入力シート'!C146="","",'基本情報入力シート'!C146)</f>
        <v/>
      </c>
      <c r="C103" s="19"/>
      <c r="D103" s="19"/>
      <c r="E103" s="19"/>
      <c r="F103" s="19"/>
      <c r="G103" s="19"/>
      <c r="H103" s="19"/>
      <c r="I103" s="19"/>
      <c r="J103" s="19"/>
      <c r="K103" s="41"/>
      <c r="L103" s="749" t="str">
        <f>IF('基本情報入力シート'!M146="","",'基本情報入力シート'!M146)</f>
        <v/>
      </c>
      <c r="M103" s="749" t="str">
        <f>IF('基本情報入力シート'!R146="","",'基本情報入力シート'!R146)</f>
        <v/>
      </c>
      <c r="N103" s="749" t="str">
        <f>IF('基本情報入力シート'!W146="","",'基本情報入力シート'!W146)</f>
        <v/>
      </c>
      <c r="O103" s="749" t="str">
        <f>IF('基本情報入力シート'!X146="","",'基本情報入力シート'!X146)</f>
        <v/>
      </c>
      <c r="P103" s="751" t="str">
        <f>IF('基本情報入力シート'!Y146="","",'基本情報入力シート'!Y146)</f>
        <v/>
      </c>
      <c r="Q103" s="752" t="str">
        <f>IF('基本情報入力シート'!Z146="","",'基本情報入力シート'!Z146)</f>
        <v/>
      </c>
      <c r="R103" s="753" t="str">
        <f>IF('基本情報入力シート'!AA146="","",'基本情報入力シート'!AA146)</f>
        <v/>
      </c>
      <c r="S103" s="754"/>
      <c r="T103" s="755"/>
      <c r="U103" s="756" t="str">
        <f>IF(P103="","",VLOOKUP(P103,【参考】数式用!$A$5:$I$28,MATCH(T103,【参考】数式用!$C$4:$G$4,0)+2,0))))</f>
        <v>#ERROR!</v>
      </c>
      <c r="V103" s="129" t="s">
        <v>98</v>
      </c>
      <c r="W103" s="757"/>
      <c r="X103" s="130" t="s">
        <v>129</v>
      </c>
      <c r="Y103" s="757"/>
      <c r="Z103" s="130" t="s">
        <v>378</v>
      </c>
      <c r="AA103" s="757"/>
      <c r="AB103" s="130" t="s">
        <v>129</v>
      </c>
      <c r="AC103" s="757"/>
      <c r="AD103" s="130" t="s">
        <v>130</v>
      </c>
      <c r="AE103" s="758" t="s">
        <v>141</v>
      </c>
      <c r="AF103" s="759" t="str">
        <f t="shared" si="1"/>
        <v/>
      </c>
      <c r="AG103" s="131" t="s">
        <v>379</v>
      </c>
      <c r="AH103" s="760" t="str">
        <f t="shared" si="2"/>
        <v/>
      </c>
    </row>
    <row r="104" ht="36.75" customHeight="1">
      <c r="A104" s="749">
        <f t="shared" si="3"/>
        <v>94</v>
      </c>
      <c r="B104" s="761" t="str">
        <f>IF('基本情報入力シート'!C147="","",'基本情報入力シート'!C147)</f>
        <v/>
      </c>
      <c r="C104" s="19"/>
      <c r="D104" s="19"/>
      <c r="E104" s="19"/>
      <c r="F104" s="19"/>
      <c r="G104" s="19"/>
      <c r="H104" s="19"/>
      <c r="I104" s="19"/>
      <c r="J104" s="19"/>
      <c r="K104" s="41"/>
      <c r="L104" s="749" t="str">
        <f>IF('基本情報入力シート'!M147="","",'基本情報入力シート'!M147)</f>
        <v/>
      </c>
      <c r="M104" s="749" t="str">
        <f>IF('基本情報入力シート'!R147="","",'基本情報入力シート'!R147)</f>
        <v/>
      </c>
      <c r="N104" s="749" t="str">
        <f>IF('基本情報入力シート'!W147="","",'基本情報入力シート'!W147)</f>
        <v/>
      </c>
      <c r="O104" s="749" t="str">
        <f>IF('基本情報入力シート'!X147="","",'基本情報入力シート'!X147)</f>
        <v/>
      </c>
      <c r="P104" s="751" t="str">
        <f>IF('基本情報入力シート'!Y147="","",'基本情報入力シート'!Y147)</f>
        <v/>
      </c>
      <c r="Q104" s="752" t="str">
        <f>IF('基本情報入力シート'!Z147="","",'基本情報入力シート'!Z147)</f>
        <v/>
      </c>
      <c r="R104" s="753" t="str">
        <f>IF('基本情報入力シート'!AA147="","",'基本情報入力シート'!AA147)</f>
        <v/>
      </c>
      <c r="S104" s="754"/>
      <c r="T104" s="755"/>
      <c r="U104" s="756" t="str">
        <f>IF(P104="","",VLOOKUP(P104,【参考】数式用!$A$5:$I$28,MATCH(T104,【参考】数式用!$C$4:$G$4,0)+2,0))))</f>
        <v>#ERROR!</v>
      </c>
      <c r="V104" s="129" t="s">
        <v>98</v>
      </c>
      <c r="W104" s="757"/>
      <c r="X104" s="130" t="s">
        <v>129</v>
      </c>
      <c r="Y104" s="757"/>
      <c r="Z104" s="130" t="s">
        <v>378</v>
      </c>
      <c r="AA104" s="757"/>
      <c r="AB104" s="130" t="s">
        <v>129</v>
      </c>
      <c r="AC104" s="757"/>
      <c r="AD104" s="130" t="s">
        <v>130</v>
      </c>
      <c r="AE104" s="758" t="s">
        <v>141</v>
      </c>
      <c r="AF104" s="759" t="str">
        <f t="shared" si="1"/>
        <v/>
      </c>
      <c r="AG104" s="131" t="s">
        <v>379</v>
      </c>
      <c r="AH104" s="760" t="str">
        <f t="shared" si="2"/>
        <v/>
      </c>
    </row>
    <row r="105" ht="36.75" customHeight="1">
      <c r="A105" s="749">
        <f t="shared" si="3"/>
        <v>95</v>
      </c>
      <c r="B105" s="761" t="str">
        <f>IF('基本情報入力シート'!C148="","",'基本情報入力シート'!C148)</f>
        <v/>
      </c>
      <c r="C105" s="19"/>
      <c r="D105" s="19"/>
      <c r="E105" s="19"/>
      <c r="F105" s="19"/>
      <c r="G105" s="19"/>
      <c r="H105" s="19"/>
      <c r="I105" s="19"/>
      <c r="J105" s="19"/>
      <c r="K105" s="41"/>
      <c r="L105" s="749" t="str">
        <f>IF('基本情報入力シート'!M148="","",'基本情報入力シート'!M148)</f>
        <v/>
      </c>
      <c r="M105" s="749" t="str">
        <f>IF('基本情報入力シート'!R148="","",'基本情報入力シート'!R148)</f>
        <v/>
      </c>
      <c r="N105" s="749" t="str">
        <f>IF('基本情報入力シート'!W148="","",'基本情報入力シート'!W148)</f>
        <v/>
      </c>
      <c r="O105" s="749" t="str">
        <f>IF('基本情報入力シート'!X148="","",'基本情報入力シート'!X148)</f>
        <v/>
      </c>
      <c r="P105" s="751" t="str">
        <f>IF('基本情報入力シート'!Y148="","",'基本情報入力シート'!Y148)</f>
        <v/>
      </c>
      <c r="Q105" s="752" t="str">
        <f>IF('基本情報入力シート'!Z148="","",'基本情報入力シート'!Z148)</f>
        <v/>
      </c>
      <c r="R105" s="753" t="str">
        <f>IF('基本情報入力シート'!AA148="","",'基本情報入力シート'!AA148)</f>
        <v/>
      </c>
      <c r="S105" s="754"/>
      <c r="T105" s="755"/>
      <c r="U105" s="756" t="str">
        <f>IF(P105="","",VLOOKUP(P105,【参考】数式用!$A$5:$I$28,MATCH(T105,【参考】数式用!$C$4:$G$4,0)+2,0))))</f>
        <v>#ERROR!</v>
      </c>
      <c r="V105" s="129" t="s">
        <v>98</v>
      </c>
      <c r="W105" s="757"/>
      <c r="X105" s="130" t="s">
        <v>129</v>
      </c>
      <c r="Y105" s="757"/>
      <c r="Z105" s="130" t="s">
        <v>378</v>
      </c>
      <c r="AA105" s="757"/>
      <c r="AB105" s="130" t="s">
        <v>129</v>
      </c>
      <c r="AC105" s="757"/>
      <c r="AD105" s="130" t="s">
        <v>130</v>
      </c>
      <c r="AE105" s="758" t="s">
        <v>141</v>
      </c>
      <c r="AF105" s="759" t="str">
        <f t="shared" si="1"/>
        <v/>
      </c>
      <c r="AG105" s="131" t="s">
        <v>379</v>
      </c>
      <c r="AH105" s="760" t="str">
        <f t="shared" si="2"/>
        <v/>
      </c>
    </row>
    <row r="106" ht="36.75" customHeight="1">
      <c r="A106" s="749">
        <f t="shared" si="3"/>
        <v>96</v>
      </c>
      <c r="B106" s="761" t="str">
        <f>IF('基本情報入力シート'!C149="","",'基本情報入力シート'!C149)</f>
        <v/>
      </c>
      <c r="C106" s="19"/>
      <c r="D106" s="19"/>
      <c r="E106" s="19"/>
      <c r="F106" s="19"/>
      <c r="G106" s="19"/>
      <c r="H106" s="19"/>
      <c r="I106" s="19"/>
      <c r="J106" s="19"/>
      <c r="K106" s="41"/>
      <c r="L106" s="749" t="str">
        <f>IF('基本情報入力シート'!M149="","",'基本情報入力シート'!M149)</f>
        <v/>
      </c>
      <c r="M106" s="749" t="str">
        <f>IF('基本情報入力シート'!R149="","",'基本情報入力シート'!R149)</f>
        <v/>
      </c>
      <c r="N106" s="749" t="str">
        <f>IF('基本情報入力シート'!W149="","",'基本情報入力シート'!W149)</f>
        <v/>
      </c>
      <c r="O106" s="749" t="str">
        <f>IF('基本情報入力シート'!X149="","",'基本情報入力シート'!X149)</f>
        <v/>
      </c>
      <c r="P106" s="751" t="str">
        <f>IF('基本情報入力シート'!Y149="","",'基本情報入力シート'!Y149)</f>
        <v/>
      </c>
      <c r="Q106" s="752" t="str">
        <f>IF('基本情報入力シート'!Z149="","",'基本情報入力シート'!Z149)</f>
        <v/>
      </c>
      <c r="R106" s="753" t="str">
        <f>IF('基本情報入力シート'!AA149="","",'基本情報入力シート'!AA149)</f>
        <v/>
      </c>
      <c r="S106" s="754"/>
      <c r="T106" s="755"/>
      <c r="U106" s="756" t="str">
        <f>IF(P106="","",VLOOKUP(P106,【参考】数式用!$A$5:$I$28,MATCH(T106,【参考】数式用!$C$4:$G$4,0)+2,0))))</f>
        <v>#ERROR!</v>
      </c>
      <c r="V106" s="129" t="s">
        <v>98</v>
      </c>
      <c r="W106" s="757"/>
      <c r="X106" s="130" t="s">
        <v>129</v>
      </c>
      <c r="Y106" s="757"/>
      <c r="Z106" s="130" t="s">
        <v>378</v>
      </c>
      <c r="AA106" s="757"/>
      <c r="AB106" s="130" t="s">
        <v>129</v>
      </c>
      <c r="AC106" s="757"/>
      <c r="AD106" s="130" t="s">
        <v>130</v>
      </c>
      <c r="AE106" s="758" t="s">
        <v>141</v>
      </c>
      <c r="AF106" s="759" t="str">
        <f t="shared" si="1"/>
        <v/>
      </c>
      <c r="AG106" s="131" t="s">
        <v>379</v>
      </c>
      <c r="AH106" s="760" t="str">
        <f t="shared" si="2"/>
        <v/>
      </c>
    </row>
    <row r="107" ht="36.75" customHeight="1">
      <c r="A107" s="749">
        <f t="shared" si="3"/>
        <v>97</v>
      </c>
      <c r="B107" s="761" t="str">
        <f>IF('基本情報入力シート'!C150="","",'基本情報入力シート'!C150)</f>
        <v/>
      </c>
      <c r="C107" s="19"/>
      <c r="D107" s="19"/>
      <c r="E107" s="19"/>
      <c r="F107" s="19"/>
      <c r="G107" s="19"/>
      <c r="H107" s="19"/>
      <c r="I107" s="19"/>
      <c r="J107" s="19"/>
      <c r="K107" s="41"/>
      <c r="L107" s="749" t="str">
        <f>IF('基本情報入力シート'!M150="","",'基本情報入力シート'!M150)</f>
        <v/>
      </c>
      <c r="M107" s="749" t="str">
        <f>IF('基本情報入力シート'!R150="","",'基本情報入力シート'!R150)</f>
        <v/>
      </c>
      <c r="N107" s="749" t="str">
        <f>IF('基本情報入力シート'!W150="","",'基本情報入力シート'!W150)</f>
        <v/>
      </c>
      <c r="O107" s="749" t="str">
        <f>IF('基本情報入力シート'!X150="","",'基本情報入力シート'!X150)</f>
        <v/>
      </c>
      <c r="P107" s="751" t="str">
        <f>IF('基本情報入力シート'!Y150="","",'基本情報入力シート'!Y150)</f>
        <v/>
      </c>
      <c r="Q107" s="752" t="str">
        <f>IF('基本情報入力シート'!Z150="","",'基本情報入力シート'!Z150)</f>
        <v/>
      </c>
      <c r="R107" s="753" t="str">
        <f>IF('基本情報入力シート'!AA150="","",'基本情報入力シート'!AA150)</f>
        <v/>
      </c>
      <c r="S107" s="754"/>
      <c r="T107" s="755"/>
      <c r="U107" s="756" t="str">
        <f>IF(P107="","",VLOOKUP(P107,【参考】数式用!$A$5:$I$28,MATCH(T107,【参考】数式用!$C$4:$G$4,0)+2,0))))</f>
        <v>#ERROR!</v>
      </c>
      <c r="V107" s="129" t="s">
        <v>98</v>
      </c>
      <c r="W107" s="757"/>
      <c r="X107" s="130" t="s">
        <v>129</v>
      </c>
      <c r="Y107" s="757"/>
      <c r="Z107" s="130" t="s">
        <v>378</v>
      </c>
      <c r="AA107" s="757"/>
      <c r="AB107" s="130" t="s">
        <v>129</v>
      </c>
      <c r="AC107" s="757"/>
      <c r="AD107" s="130" t="s">
        <v>130</v>
      </c>
      <c r="AE107" s="758" t="s">
        <v>141</v>
      </c>
      <c r="AF107" s="759" t="str">
        <f t="shared" si="1"/>
        <v/>
      </c>
      <c r="AG107" s="131" t="s">
        <v>379</v>
      </c>
      <c r="AH107" s="760" t="str">
        <f t="shared" si="2"/>
        <v/>
      </c>
    </row>
    <row r="108" ht="36.75" customHeight="1">
      <c r="A108" s="749">
        <f t="shared" si="3"/>
        <v>98</v>
      </c>
      <c r="B108" s="761" t="str">
        <f>IF('基本情報入力シート'!C151="","",'基本情報入力シート'!C151)</f>
        <v/>
      </c>
      <c r="C108" s="19"/>
      <c r="D108" s="19"/>
      <c r="E108" s="19"/>
      <c r="F108" s="19"/>
      <c r="G108" s="19"/>
      <c r="H108" s="19"/>
      <c r="I108" s="19"/>
      <c r="J108" s="19"/>
      <c r="K108" s="41"/>
      <c r="L108" s="749" t="str">
        <f>IF('基本情報入力シート'!M151="","",'基本情報入力シート'!M151)</f>
        <v/>
      </c>
      <c r="M108" s="749" t="str">
        <f>IF('基本情報入力シート'!R151="","",'基本情報入力シート'!R151)</f>
        <v/>
      </c>
      <c r="N108" s="749" t="str">
        <f>IF('基本情報入力シート'!W151="","",'基本情報入力シート'!W151)</f>
        <v/>
      </c>
      <c r="O108" s="749" t="str">
        <f>IF('基本情報入力シート'!X151="","",'基本情報入力シート'!X151)</f>
        <v/>
      </c>
      <c r="P108" s="751" t="str">
        <f>IF('基本情報入力シート'!Y151="","",'基本情報入力シート'!Y151)</f>
        <v/>
      </c>
      <c r="Q108" s="752" t="str">
        <f>IF('基本情報入力シート'!Z151="","",'基本情報入力シート'!Z151)</f>
        <v/>
      </c>
      <c r="R108" s="753" t="str">
        <f>IF('基本情報入力シート'!AA151="","",'基本情報入力シート'!AA151)</f>
        <v/>
      </c>
      <c r="S108" s="754"/>
      <c r="T108" s="755"/>
      <c r="U108" s="756" t="str">
        <f>IF(P108="","",VLOOKUP(P108,【参考】数式用!$A$5:$I$28,MATCH(T108,【参考】数式用!$C$4:$G$4,0)+2,0))))</f>
        <v>#ERROR!</v>
      </c>
      <c r="V108" s="129" t="s">
        <v>98</v>
      </c>
      <c r="W108" s="757"/>
      <c r="X108" s="130" t="s">
        <v>129</v>
      </c>
      <c r="Y108" s="757"/>
      <c r="Z108" s="130" t="s">
        <v>378</v>
      </c>
      <c r="AA108" s="757"/>
      <c r="AB108" s="130" t="s">
        <v>129</v>
      </c>
      <c r="AC108" s="757"/>
      <c r="AD108" s="130" t="s">
        <v>130</v>
      </c>
      <c r="AE108" s="758" t="s">
        <v>141</v>
      </c>
      <c r="AF108" s="759" t="str">
        <f t="shared" si="1"/>
        <v/>
      </c>
      <c r="AG108" s="131" t="s">
        <v>379</v>
      </c>
      <c r="AH108" s="760" t="str">
        <f t="shared" si="2"/>
        <v/>
      </c>
    </row>
    <row r="109" ht="36.75" customHeight="1">
      <c r="A109" s="749">
        <f t="shared" si="3"/>
        <v>99</v>
      </c>
      <c r="B109" s="761" t="str">
        <f>IF('基本情報入力シート'!C152="","",'基本情報入力シート'!C152)</f>
        <v/>
      </c>
      <c r="C109" s="19"/>
      <c r="D109" s="19"/>
      <c r="E109" s="19"/>
      <c r="F109" s="19"/>
      <c r="G109" s="19"/>
      <c r="H109" s="19"/>
      <c r="I109" s="19"/>
      <c r="J109" s="19"/>
      <c r="K109" s="41"/>
      <c r="L109" s="749" t="str">
        <f>IF('基本情報入力シート'!M152="","",'基本情報入力シート'!M152)</f>
        <v/>
      </c>
      <c r="M109" s="749" t="str">
        <f>IF('基本情報入力シート'!R152="","",'基本情報入力シート'!R152)</f>
        <v/>
      </c>
      <c r="N109" s="749" t="str">
        <f>IF('基本情報入力シート'!W152="","",'基本情報入力シート'!W152)</f>
        <v/>
      </c>
      <c r="O109" s="749" t="str">
        <f>IF('基本情報入力シート'!X152="","",'基本情報入力シート'!X152)</f>
        <v/>
      </c>
      <c r="P109" s="751" t="str">
        <f>IF('基本情報入力シート'!Y152="","",'基本情報入力シート'!Y152)</f>
        <v/>
      </c>
      <c r="Q109" s="752" t="str">
        <f>IF('基本情報入力シート'!Z152="","",'基本情報入力シート'!Z152)</f>
        <v/>
      </c>
      <c r="R109" s="753" t="str">
        <f>IF('基本情報入力シート'!AA152="","",'基本情報入力シート'!AA152)</f>
        <v/>
      </c>
      <c r="S109" s="754"/>
      <c r="T109" s="755"/>
      <c r="U109" s="756" t="str">
        <f>IF(P109="","",VLOOKUP(P109,【参考】数式用!$A$5:$I$28,MATCH(T109,【参考】数式用!$C$4:$G$4,0)+2,0))))</f>
        <v>#ERROR!</v>
      </c>
      <c r="V109" s="129" t="s">
        <v>98</v>
      </c>
      <c r="W109" s="757"/>
      <c r="X109" s="130" t="s">
        <v>129</v>
      </c>
      <c r="Y109" s="757"/>
      <c r="Z109" s="130" t="s">
        <v>378</v>
      </c>
      <c r="AA109" s="757"/>
      <c r="AB109" s="130" t="s">
        <v>129</v>
      </c>
      <c r="AC109" s="757"/>
      <c r="AD109" s="130" t="s">
        <v>130</v>
      </c>
      <c r="AE109" s="758" t="s">
        <v>141</v>
      </c>
      <c r="AF109" s="759" t="str">
        <f t="shared" si="1"/>
        <v/>
      </c>
      <c r="AG109" s="131" t="s">
        <v>379</v>
      </c>
      <c r="AH109" s="760" t="str">
        <f t="shared" si="2"/>
        <v/>
      </c>
    </row>
    <row r="110" ht="36.75" customHeight="1">
      <c r="A110" s="762">
        <f t="shared" si="3"/>
        <v>100</v>
      </c>
      <c r="B110" s="761" t="str">
        <f>IF('基本情報入力シート'!C153="","",'基本情報入力シート'!C153)</f>
        <v/>
      </c>
      <c r="C110" s="19"/>
      <c r="D110" s="19"/>
      <c r="E110" s="19"/>
      <c r="F110" s="19"/>
      <c r="G110" s="19"/>
      <c r="H110" s="19"/>
      <c r="I110" s="19"/>
      <c r="J110" s="19"/>
      <c r="K110" s="41"/>
      <c r="L110" s="749" t="str">
        <f>IF('基本情報入力シート'!M153="","",'基本情報入力シート'!M153)</f>
        <v/>
      </c>
      <c r="M110" s="749" t="str">
        <f>IF('基本情報入力シート'!R153="","",'基本情報入力シート'!R153)</f>
        <v/>
      </c>
      <c r="N110" s="749" t="str">
        <f>IF('基本情報入力シート'!W153="","",'基本情報入力シート'!W153)</f>
        <v/>
      </c>
      <c r="O110" s="749" t="str">
        <f>IF('基本情報入力シート'!X153="","",'基本情報入力シート'!X153)</f>
        <v/>
      </c>
      <c r="P110" s="751" t="str">
        <f>IF('基本情報入力シート'!Y153="","",'基本情報入力シート'!Y153)</f>
        <v/>
      </c>
      <c r="Q110" s="752" t="str">
        <f>IF('基本情報入力シート'!Z153="","",'基本情報入力シート'!Z153)</f>
        <v/>
      </c>
      <c r="R110" s="753" t="str">
        <f>IF('基本情報入力シート'!AA153="","",'基本情報入力シート'!AA153)</f>
        <v/>
      </c>
      <c r="S110" s="763"/>
      <c r="T110" s="764"/>
      <c r="U110" s="765" t="str">
        <f>IF(P110="","",VLOOKUP(P110,【参考】数式用!$A$5:$I$28,MATCH(T110,【参考】数式用!$C$4:$G$4,0)+2,0))))</f>
        <v>#ERROR!</v>
      </c>
      <c r="V110" s="766" t="s">
        <v>98</v>
      </c>
      <c r="W110" s="767"/>
      <c r="X110" s="768" t="s">
        <v>129</v>
      </c>
      <c r="Y110" s="767"/>
      <c r="Z110" s="768" t="s">
        <v>378</v>
      </c>
      <c r="AA110" s="767"/>
      <c r="AB110" s="768" t="s">
        <v>129</v>
      </c>
      <c r="AC110" s="767"/>
      <c r="AD110" s="768" t="s">
        <v>130</v>
      </c>
      <c r="AE110" s="769" t="s">
        <v>141</v>
      </c>
      <c r="AF110" s="770" t="str">
        <f t="shared" si="1"/>
        <v/>
      </c>
      <c r="AG110" s="771" t="s">
        <v>379</v>
      </c>
      <c r="AH110" s="760" t="str">
        <f t="shared" si="2"/>
        <v/>
      </c>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row>
  </sheetData>
  <autoFilter ref="$L$10:$AH$10"/>
  <mergeCells count="115">
    <mergeCell ref="P7:P9"/>
    <mergeCell ref="Q7:Q9"/>
    <mergeCell ref="R7:R9"/>
    <mergeCell ref="S8:S9"/>
    <mergeCell ref="T8:T9"/>
    <mergeCell ref="U8:U9"/>
    <mergeCell ref="V8:AG9"/>
    <mergeCell ref="AH8:AH9"/>
    <mergeCell ref="A3:C3"/>
    <mergeCell ref="D3:O3"/>
    <mergeCell ref="A5:N5"/>
    <mergeCell ref="A7:A9"/>
    <mergeCell ref="B7:K9"/>
    <mergeCell ref="L7:L9"/>
    <mergeCell ref="O7:O9"/>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95:K95"/>
    <mergeCell ref="B96:K96"/>
    <mergeCell ref="B97:K97"/>
    <mergeCell ref="B98:K98"/>
    <mergeCell ref="B99:K99"/>
    <mergeCell ref="B100:K100"/>
    <mergeCell ref="B101:K101"/>
    <mergeCell ref="B109:K109"/>
    <mergeCell ref="B110:K110"/>
    <mergeCell ref="B102:K102"/>
    <mergeCell ref="B103:K103"/>
    <mergeCell ref="B104:K104"/>
    <mergeCell ref="B105:K105"/>
    <mergeCell ref="B106:K106"/>
    <mergeCell ref="B107:K107"/>
    <mergeCell ref="B108:K108"/>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s>
  <dataValidations>
    <dataValidation type="list" allowBlank="1" showErrorMessage="1" sqref="T11:T110">
      <formula1>"加算Ⅰ,加算Ⅱ,加算Ⅲ"</formula1>
    </dataValidation>
    <dataValidation type="list" allowBlank="1" showErrorMessage="1" sqref="S11:S110">
      <formula1>"新規,継続,区分変更"</formula1>
    </dataValidation>
  </dataValidations>
  <printOptions/>
  <pageMargins bottom="0.747916666666667" footer="0.0" header="0.0" left="0.708333333333333" right="0.708333333333333" top="0.747916666666667"/>
  <pageSetup fitToHeight="0" paperSize="9" orientation="landscape"/>
  <headerFooter>
    <oddHeader/>
    <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75"/>
    <col customWidth="1" min="2" max="11" width="2.63"/>
    <col customWidth="1" min="12" max="12" width="22.5"/>
    <col customWidth="1" min="13" max="13" width="11.88"/>
    <col customWidth="1" min="14" max="14" width="12.63"/>
    <col customWidth="1" min="15" max="16" width="31.25"/>
    <col customWidth="1" min="17" max="17" width="10.63"/>
    <col customWidth="1" min="18" max="18" width="10.0"/>
    <col customWidth="1" min="19" max="20" width="13.63"/>
    <col customWidth="1" min="21" max="21" width="6.75"/>
    <col customWidth="1" min="22" max="22" width="31.5"/>
    <col customWidth="1" min="23" max="23" width="4.75"/>
    <col customWidth="1" min="24" max="24" width="3.63"/>
    <col customWidth="1" min="25" max="25" width="3.13"/>
    <col customWidth="1" min="26" max="26" width="3.63"/>
    <col customWidth="1" min="27" max="27" width="8.0"/>
    <col customWidth="1" min="28" max="28" width="3.63"/>
    <col customWidth="1" min="29" max="29" width="3.13"/>
    <col customWidth="1" min="30" max="30" width="3.63"/>
    <col customWidth="1" min="31" max="32" width="3.13"/>
    <col customWidth="1" min="33" max="33" width="3.5"/>
    <col customWidth="1" min="34" max="34" width="5.88"/>
    <col customWidth="1" min="35" max="35" width="16.0"/>
    <col customWidth="1" min="36" max="36" width="2.5"/>
    <col customWidth="1" min="37" max="37" width="6.13"/>
    <col customWidth="1" min="38" max="47" width="8.38"/>
  </cols>
  <sheetData>
    <row r="1" ht="21.0" customHeight="1">
      <c r="A1" s="110" t="s">
        <v>382</v>
      </c>
      <c r="B1" s="5"/>
      <c r="C1" s="5"/>
      <c r="D1" s="5"/>
      <c r="E1" s="5"/>
      <c r="F1" s="5"/>
      <c r="G1" s="5"/>
      <c r="H1" s="110" t="s">
        <v>383</v>
      </c>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row>
    <row r="2" ht="21.0" customHeight="1">
      <c r="A2" s="5"/>
      <c r="B2" s="110"/>
      <c r="C2" s="110"/>
      <c r="D2" s="110"/>
      <c r="E2" s="110"/>
      <c r="F2" s="110"/>
      <c r="G2" s="110"/>
      <c r="H2" s="110"/>
      <c r="I2" s="110"/>
      <c r="J2" s="110"/>
      <c r="K2" s="110"/>
      <c r="L2" s="110"/>
      <c r="M2" s="110"/>
      <c r="N2" s="110"/>
      <c r="O2" s="110"/>
      <c r="P2" s="110"/>
      <c r="Q2" s="5"/>
      <c r="R2" s="5"/>
      <c r="S2" s="5"/>
      <c r="T2" s="5"/>
      <c r="U2" s="5"/>
      <c r="V2" s="5"/>
      <c r="W2" s="5"/>
      <c r="X2" s="110"/>
      <c r="Y2" s="110"/>
      <c r="Z2" s="110"/>
      <c r="AA2" s="5"/>
      <c r="AB2" s="5"/>
      <c r="AC2" s="5"/>
      <c r="AD2" s="5"/>
      <c r="AE2" s="698"/>
      <c r="AF2" s="698"/>
      <c r="AG2" s="698"/>
      <c r="AH2" s="698"/>
      <c r="AI2" s="698"/>
      <c r="AJ2" s="5"/>
      <c r="AK2" s="5"/>
      <c r="AL2" s="5"/>
      <c r="AM2" s="5"/>
      <c r="AN2" s="5"/>
      <c r="AO2" s="5"/>
      <c r="AP2" s="5"/>
      <c r="AQ2" s="5"/>
      <c r="AR2" s="5"/>
      <c r="AS2" s="5"/>
      <c r="AT2" s="5"/>
      <c r="AU2" s="5"/>
    </row>
    <row r="3" ht="27.0" customHeight="1">
      <c r="A3" s="699" t="s">
        <v>12</v>
      </c>
      <c r="B3" s="19"/>
      <c r="C3" s="19"/>
      <c r="D3" s="700" t="str">
        <f>IF('基本情報入力シート'!M38="","",'基本情報入力シート'!M38)</f>
        <v>○○ケアサービス</v>
      </c>
      <c r="E3" s="13"/>
      <c r="F3" s="13"/>
      <c r="G3" s="13"/>
      <c r="H3" s="13"/>
      <c r="I3" s="13"/>
      <c r="J3" s="13"/>
      <c r="K3" s="13"/>
      <c r="L3" s="13"/>
      <c r="M3" s="13"/>
      <c r="N3" s="13"/>
      <c r="O3" s="14"/>
      <c r="P3" s="4"/>
      <c r="Q3" s="701"/>
      <c r="R3" s="701"/>
      <c r="S3" s="5"/>
      <c r="T3" s="5"/>
      <c r="U3" s="5"/>
      <c r="V3" s="5"/>
      <c r="W3" s="701"/>
      <c r="X3" s="701"/>
      <c r="Y3" s="701"/>
      <c r="Z3" s="701"/>
      <c r="AA3" s="5"/>
      <c r="AB3" s="5"/>
      <c r="AC3" s="5"/>
      <c r="AD3" s="5"/>
      <c r="AE3" s="5"/>
      <c r="AF3" s="5"/>
      <c r="AG3" s="5"/>
      <c r="AH3" s="5"/>
      <c r="AI3" s="5"/>
      <c r="AJ3" s="5"/>
      <c r="AK3" s="5"/>
      <c r="AL3" s="5"/>
      <c r="AM3" s="5"/>
      <c r="AN3" s="5"/>
      <c r="AO3" s="5"/>
      <c r="AP3" s="5"/>
      <c r="AQ3" s="5"/>
      <c r="AR3" s="5"/>
      <c r="AS3" s="5"/>
      <c r="AT3" s="5"/>
      <c r="AU3" s="5"/>
    </row>
    <row r="4" ht="21.0" customHeight="1">
      <c r="A4" s="702"/>
      <c r="B4" s="702"/>
      <c r="C4" s="702"/>
      <c r="D4" s="703"/>
      <c r="E4" s="703"/>
      <c r="F4" s="703"/>
      <c r="G4" s="703"/>
      <c r="H4" s="703"/>
      <c r="I4" s="703"/>
      <c r="J4" s="703"/>
      <c r="K4" s="703"/>
      <c r="L4" s="703"/>
      <c r="M4" s="703"/>
      <c r="N4" s="703"/>
      <c r="O4" s="703"/>
      <c r="P4" s="703"/>
      <c r="Q4" s="701"/>
      <c r="R4" s="701"/>
      <c r="S4" s="5"/>
      <c r="T4" s="5"/>
      <c r="U4" s="5"/>
      <c r="V4" s="5"/>
      <c r="W4" s="701"/>
      <c r="X4" s="701"/>
      <c r="Y4" s="701"/>
      <c r="Z4" s="701"/>
      <c r="AA4" s="5"/>
      <c r="AB4" s="5"/>
      <c r="AC4" s="5"/>
      <c r="AD4" s="5"/>
      <c r="AE4" s="5"/>
      <c r="AF4" s="5"/>
      <c r="AG4" s="5"/>
      <c r="AH4" s="5"/>
      <c r="AI4" s="5"/>
      <c r="AJ4" s="5"/>
      <c r="AK4" s="5"/>
      <c r="AL4" s="5"/>
      <c r="AM4" s="5"/>
      <c r="AN4" s="5"/>
      <c r="AO4" s="5"/>
      <c r="AP4" s="5"/>
      <c r="AQ4" s="5"/>
      <c r="AR4" s="5"/>
      <c r="AS4" s="5"/>
      <c r="AT4" s="5"/>
      <c r="AU4" s="5"/>
    </row>
    <row r="5" ht="27.0" customHeight="1">
      <c r="A5" s="772" t="s">
        <v>384</v>
      </c>
      <c r="B5" s="773"/>
      <c r="C5" s="773"/>
      <c r="D5" s="774"/>
      <c r="E5" s="774"/>
      <c r="F5" s="774"/>
      <c r="G5" s="774"/>
      <c r="H5" s="774"/>
      <c r="I5" s="774"/>
      <c r="J5" s="774"/>
      <c r="K5" s="774"/>
      <c r="L5" s="774"/>
      <c r="M5" s="774"/>
      <c r="N5" s="774"/>
      <c r="O5" s="705" t="str">
        <f>IF((SUM(AI11:AI110))=0,"",SUM(AI11:AI110))</f>
        <v/>
      </c>
      <c r="P5" s="703"/>
      <c r="Q5" s="5"/>
      <c r="R5" s="701"/>
      <c r="S5" s="5"/>
      <c r="T5" s="5"/>
      <c r="U5" s="5"/>
      <c r="V5" s="5"/>
      <c r="W5" s="701"/>
      <c r="X5" s="701"/>
      <c r="Y5" s="701"/>
      <c r="Z5" s="701"/>
      <c r="AA5" s="5"/>
      <c r="AB5" s="5"/>
      <c r="AC5" s="5"/>
      <c r="AD5" s="5"/>
      <c r="AE5" s="5"/>
      <c r="AF5" s="5"/>
      <c r="AG5" s="5"/>
      <c r="AH5" s="5"/>
      <c r="AI5" s="5"/>
      <c r="AJ5" s="5"/>
      <c r="AK5" s="5"/>
      <c r="AL5" s="5"/>
      <c r="AM5" s="5"/>
      <c r="AN5" s="5"/>
      <c r="AO5" s="5"/>
      <c r="AP5" s="5"/>
      <c r="AQ5" s="5"/>
      <c r="AR5" s="5"/>
      <c r="AS5" s="5"/>
      <c r="AT5" s="5"/>
      <c r="AU5" s="5"/>
    </row>
    <row r="6" ht="21.0" customHeight="1">
      <c r="A6" s="5"/>
      <c r="B6" s="5"/>
      <c r="C6" s="5"/>
      <c r="D6" s="5"/>
      <c r="E6" s="5"/>
      <c r="F6" s="5"/>
      <c r="G6" s="5"/>
      <c r="H6" s="5"/>
      <c r="I6" s="5"/>
      <c r="J6" s="5"/>
      <c r="K6" s="5"/>
      <c r="L6" s="5"/>
      <c r="M6" s="5"/>
      <c r="N6" s="5"/>
      <c r="O6" s="5"/>
      <c r="P6" s="5"/>
      <c r="Q6" s="706"/>
      <c r="R6" s="706"/>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ht="18.0" customHeight="1">
      <c r="A7" s="708"/>
      <c r="B7" s="709" t="s">
        <v>41</v>
      </c>
      <c r="C7" s="55"/>
      <c r="D7" s="55"/>
      <c r="E7" s="55"/>
      <c r="F7" s="55"/>
      <c r="G7" s="55"/>
      <c r="H7" s="55"/>
      <c r="I7" s="55"/>
      <c r="J7" s="55"/>
      <c r="K7" s="56"/>
      <c r="L7" s="710" t="s">
        <v>42</v>
      </c>
      <c r="M7" s="775" t="s">
        <v>43</v>
      </c>
      <c r="N7" s="56"/>
      <c r="O7" s="710" t="s">
        <v>44</v>
      </c>
      <c r="P7" s="713" t="s">
        <v>45</v>
      </c>
      <c r="Q7" s="714" t="s">
        <v>369</v>
      </c>
      <c r="R7" s="776" t="s">
        <v>385</v>
      </c>
      <c r="S7" s="777" t="s">
        <v>108</v>
      </c>
      <c r="T7" s="778"/>
      <c r="U7" s="778"/>
      <c r="V7" s="778"/>
      <c r="W7" s="778"/>
      <c r="X7" s="778"/>
      <c r="Y7" s="778"/>
      <c r="Z7" s="778"/>
      <c r="AA7" s="778"/>
      <c r="AB7" s="778"/>
      <c r="AC7" s="778"/>
      <c r="AD7" s="778"/>
      <c r="AE7" s="778"/>
      <c r="AF7" s="778"/>
      <c r="AG7" s="778"/>
      <c r="AH7" s="778"/>
      <c r="AI7" s="779"/>
      <c r="AJ7" s="5"/>
      <c r="AK7" s="5"/>
      <c r="AL7" s="5"/>
      <c r="AM7" s="5"/>
      <c r="AN7" s="5"/>
      <c r="AO7" s="5"/>
      <c r="AP7" s="5"/>
      <c r="AQ7" s="5"/>
      <c r="AR7" s="5"/>
      <c r="AS7" s="5"/>
      <c r="AT7" s="5"/>
      <c r="AU7" s="5"/>
    </row>
    <row r="8" ht="13.5" customHeight="1">
      <c r="A8" s="312"/>
      <c r="B8" s="68"/>
      <c r="K8" s="65"/>
      <c r="L8" s="312"/>
      <c r="M8" s="253"/>
      <c r="N8" s="124"/>
      <c r="O8" s="312"/>
      <c r="P8" s="721"/>
      <c r="Q8" s="312"/>
      <c r="R8" s="721"/>
      <c r="S8" s="723" t="s">
        <v>386</v>
      </c>
      <c r="T8" s="724" t="s">
        <v>387</v>
      </c>
      <c r="U8" s="725" t="s">
        <v>388</v>
      </c>
      <c r="V8" s="780" t="s">
        <v>389</v>
      </c>
      <c r="W8" s="726" t="s">
        <v>390</v>
      </c>
      <c r="X8" s="55"/>
      <c r="Y8" s="55"/>
      <c r="Z8" s="55"/>
      <c r="AA8" s="55"/>
      <c r="AB8" s="55"/>
      <c r="AC8" s="55"/>
      <c r="AD8" s="55"/>
      <c r="AE8" s="55"/>
      <c r="AF8" s="55"/>
      <c r="AG8" s="55"/>
      <c r="AH8" s="781"/>
      <c r="AI8" s="727" t="s">
        <v>391</v>
      </c>
      <c r="AJ8" s="5"/>
      <c r="AK8" s="5"/>
      <c r="AL8" s="5"/>
      <c r="AM8" s="5"/>
      <c r="AN8" s="5"/>
      <c r="AO8" s="5"/>
      <c r="AP8" s="5"/>
      <c r="AQ8" s="5"/>
      <c r="AR8" s="5"/>
      <c r="AS8" s="5"/>
      <c r="AT8" s="5"/>
      <c r="AU8" s="5"/>
    </row>
    <row r="9" ht="120.0" customHeight="1">
      <c r="A9" s="728"/>
      <c r="B9" s="729"/>
      <c r="C9" s="730"/>
      <c r="D9" s="730"/>
      <c r="E9" s="730"/>
      <c r="F9" s="730"/>
      <c r="G9" s="730"/>
      <c r="H9" s="730"/>
      <c r="I9" s="730"/>
      <c r="J9" s="730"/>
      <c r="K9" s="731"/>
      <c r="L9" s="728"/>
      <c r="M9" s="732" t="s">
        <v>48</v>
      </c>
      <c r="N9" s="732" t="s">
        <v>49</v>
      </c>
      <c r="O9" s="728"/>
      <c r="P9" s="733"/>
      <c r="Q9" s="728"/>
      <c r="R9" s="733"/>
      <c r="S9" s="735"/>
      <c r="T9" s="736"/>
      <c r="U9" s="728"/>
      <c r="V9" s="728"/>
      <c r="W9" s="729"/>
      <c r="X9" s="730"/>
      <c r="Y9" s="730"/>
      <c r="Z9" s="730"/>
      <c r="AA9" s="730"/>
      <c r="AB9" s="730"/>
      <c r="AC9" s="730"/>
      <c r="AD9" s="730"/>
      <c r="AE9" s="730"/>
      <c r="AF9" s="730"/>
      <c r="AG9" s="730"/>
      <c r="AH9" s="782"/>
      <c r="AI9" s="734"/>
      <c r="AJ9" s="5"/>
      <c r="AK9" s="5"/>
      <c r="AL9" s="5"/>
      <c r="AM9" s="5"/>
      <c r="AN9" s="5"/>
      <c r="AO9" s="5"/>
      <c r="AP9" s="5"/>
      <c r="AQ9" s="5"/>
      <c r="AR9" s="5"/>
      <c r="AS9" s="5"/>
      <c r="AT9" s="5"/>
      <c r="AU9" s="5"/>
    </row>
    <row r="10" ht="13.5" customHeight="1">
      <c r="A10" s="737"/>
      <c r="B10" s="738"/>
      <c r="C10" s="739"/>
      <c r="D10" s="739"/>
      <c r="E10" s="739"/>
      <c r="F10" s="739"/>
      <c r="G10" s="739"/>
      <c r="H10" s="739"/>
      <c r="I10" s="739"/>
      <c r="J10" s="739"/>
      <c r="K10" s="740"/>
      <c r="L10" s="741"/>
      <c r="M10" s="741"/>
      <c r="N10" s="741"/>
      <c r="O10" s="741"/>
      <c r="P10" s="738"/>
      <c r="Q10" s="742"/>
      <c r="R10" s="783"/>
      <c r="S10" s="784"/>
      <c r="T10" s="785"/>
      <c r="U10" s="786"/>
      <c r="V10" s="787"/>
      <c r="W10" s="747"/>
      <c r="X10" s="748"/>
      <c r="Y10" s="748"/>
      <c r="Z10" s="748"/>
      <c r="AA10" s="748"/>
      <c r="AB10" s="748"/>
      <c r="AC10" s="748"/>
      <c r="AD10" s="748"/>
      <c r="AE10" s="748"/>
      <c r="AF10" s="748"/>
      <c r="AG10" s="748"/>
      <c r="AH10" s="748"/>
      <c r="AI10" s="743"/>
      <c r="AJ10" s="5"/>
      <c r="AK10" s="5"/>
      <c r="AL10" s="5"/>
      <c r="AM10" s="5"/>
      <c r="AN10" s="5"/>
      <c r="AO10" s="5"/>
      <c r="AP10" s="5"/>
      <c r="AQ10" s="5"/>
      <c r="AR10" s="5"/>
      <c r="AS10" s="5"/>
      <c r="AT10" s="5"/>
      <c r="AU10" s="5"/>
    </row>
    <row r="11" ht="33.0" customHeight="1">
      <c r="A11" s="749">
        <v>1.0</v>
      </c>
      <c r="B11" s="750" t="str">
        <f>IF('基本情報入力シート'!C54="","",'基本情報入力シート'!C54)</f>
        <v>1334567890</v>
      </c>
      <c r="C11" s="19"/>
      <c r="D11" s="19"/>
      <c r="E11" s="19"/>
      <c r="F11" s="19"/>
      <c r="G11" s="19"/>
      <c r="H11" s="19"/>
      <c r="I11" s="19"/>
      <c r="J11" s="19"/>
      <c r="K11" s="41"/>
      <c r="L11" s="749" t="str">
        <f>IF('基本情報入力シート'!M54="","",'基本情報入力シート'!M54)</f>
        <v>東京都</v>
      </c>
      <c r="M11" s="749" t="str">
        <f>IF('基本情報入力シート'!R54="","",'基本情報入力シート'!R54)</f>
        <v>東京都</v>
      </c>
      <c r="N11" s="749" t="str">
        <f>IF('基本情報入力シート'!W54="","",'基本情報入力シート'!W54)</f>
        <v>千代田区</v>
      </c>
      <c r="O11" s="749" t="str">
        <f>IF('基本情報入力シート'!X54="","",'基本情報入力シート'!X54)</f>
        <v>介護保険事業所名称０１</v>
      </c>
      <c r="P11" s="751" t="str">
        <f>IF('基本情報入力シート'!Y54="","",'基本情報入力シート'!Y54)</f>
        <v>訪問介護</v>
      </c>
      <c r="Q11" s="752">
        <f>IF('基本情報入力シート'!Z54="","",'基本情報入力シート'!Z54)</f>
        <v>225000</v>
      </c>
      <c r="R11" s="788">
        <f>IF('基本情報入力シート'!AA54="","",'基本情報入力シート'!AA54)</f>
        <v>11.4</v>
      </c>
      <c r="S11" s="789"/>
      <c r="T11" s="790"/>
      <c r="U11" s="756" t="str">
        <f>IFERROR(VLOOKUP(P11,【参考】数式用!$A$5:$I$28,MATCH(T11,【参考】数式用!$H$4:$I$4,0)+7,0),"")))</f>
        <v>#ERROR!</v>
      </c>
      <c r="V11" s="791"/>
      <c r="W11" s="129" t="s">
        <v>98</v>
      </c>
      <c r="X11" s="792"/>
      <c r="Y11" s="130" t="s">
        <v>129</v>
      </c>
      <c r="Z11" s="792"/>
      <c r="AA11" s="130" t="s">
        <v>378</v>
      </c>
      <c r="AB11" s="792"/>
      <c r="AC11" s="130" t="s">
        <v>129</v>
      </c>
      <c r="AD11" s="792"/>
      <c r="AE11" s="130" t="s">
        <v>130</v>
      </c>
      <c r="AF11" s="758" t="s">
        <v>141</v>
      </c>
      <c r="AG11" s="758" t="str">
        <f t="shared" ref="AG11:AG110" si="1">IF(X11&gt;=1,(AB11*12+AD11)-(X11*12+Z11)+1,"")</f>
        <v/>
      </c>
      <c r="AH11" s="758" t="s">
        <v>379</v>
      </c>
      <c r="AI11" s="760" t="str">
        <f t="shared" ref="AI11:AI110" si="2">IFERROR(ROUNDDOWN(ROUND(Q11*U11,0)*R11,0)*AG11,"")</f>
        <v/>
      </c>
      <c r="AJ11" s="5"/>
      <c r="AK11" s="793" t="str">
        <f t="shared" ref="AK11:AK110" si="3">IFERROR(IF(AND(T11="特定加算Ⅰ",OR(V11="",V11="-",V11="いずれも取得していない")),"☓","○"),"")</f>
        <v>○</v>
      </c>
      <c r="AL11" s="794" t="str">
        <f t="shared" ref="AL11:AL110" si="4">IFERROR(IF(AND(T11="特定加算Ⅰ",OR(V11="",V11="-",V11="いずれも取得していない")),"！特定加算Ⅰが選択されています。該当する介護福祉士配置等要件を選択してください。",""),"")</f>
        <v/>
      </c>
      <c r="AM11" s="795"/>
      <c r="AN11" s="795"/>
      <c r="AO11" s="795"/>
      <c r="AP11" s="795"/>
      <c r="AQ11" s="795"/>
      <c r="AR11" s="795"/>
      <c r="AS11" s="795"/>
      <c r="AT11" s="795"/>
      <c r="AU11" s="796"/>
    </row>
    <row r="12" ht="33.0" customHeight="1">
      <c r="A12" s="749">
        <f t="shared" ref="A12:A110" si="5">A11+1</f>
        <v>2</v>
      </c>
      <c r="B12" s="750">
        <f>IF('基本情報入力シート'!C55="","",'基本情報入力シート'!C55)</f>
        <v>1334567890</v>
      </c>
      <c r="C12" s="19"/>
      <c r="D12" s="19"/>
      <c r="E12" s="19"/>
      <c r="F12" s="19"/>
      <c r="G12" s="19"/>
      <c r="H12" s="19"/>
      <c r="I12" s="19"/>
      <c r="J12" s="19"/>
      <c r="K12" s="41"/>
      <c r="L12" s="749" t="str">
        <f>IF('基本情報入力シート'!M55="","",'基本情報入力シート'!M55)</f>
        <v>千代田区・中央区・港区</v>
      </c>
      <c r="M12" s="749" t="str">
        <f>IF('基本情報入力シート'!R55="","",'基本情報入力シート'!R55)</f>
        <v>東京都</v>
      </c>
      <c r="N12" s="749" t="str">
        <f>IF('基本情報入力シート'!W55="","",'基本情報入力シート'!W55)</f>
        <v>千代田区</v>
      </c>
      <c r="O12" s="749" t="str">
        <f>IF('基本情報入力シート'!X55="","",'基本情報入力シート'!X55)</f>
        <v>介護保険事業所名称０１</v>
      </c>
      <c r="P12" s="751" t="str">
        <f>IF('基本情報入力シート'!Y55="","",'基本情報入力シート'!Y55)</f>
        <v>訪問型サービス（総合事業）</v>
      </c>
      <c r="Q12" s="752">
        <f>IF('基本情報入力シート'!Z55="","",'基本情報入力シート'!Z55)</f>
        <v>95000</v>
      </c>
      <c r="R12" s="788">
        <f>IF('基本情報入力シート'!AA55="","",'基本情報入力シート'!AA55)</f>
        <v>11.4</v>
      </c>
      <c r="S12" s="789"/>
      <c r="T12" s="790"/>
      <c r="U12" s="756" t="str">
        <f>IFERROR(VLOOKUP(P12,【参考】数式用!$A$5:$I$28,MATCH(T12,【参考】数式用!$H$4:$I$4,0)+7,0),"")))</f>
        <v>#ERROR!</v>
      </c>
      <c r="V12" s="791"/>
      <c r="W12" s="129" t="s">
        <v>98</v>
      </c>
      <c r="X12" s="792"/>
      <c r="Y12" s="130" t="s">
        <v>129</v>
      </c>
      <c r="Z12" s="792"/>
      <c r="AA12" s="130" t="s">
        <v>378</v>
      </c>
      <c r="AB12" s="792"/>
      <c r="AC12" s="130" t="s">
        <v>129</v>
      </c>
      <c r="AD12" s="792"/>
      <c r="AE12" s="130" t="s">
        <v>130</v>
      </c>
      <c r="AF12" s="758" t="s">
        <v>141</v>
      </c>
      <c r="AG12" s="759" t="str">
        <f t="shared" si="1"/>
        <v/>
      </c>
      <c r="AH12" s="758" t="s">
        <v>379</v>
      </c>
      <c r="AI12" s="760" t="str">
        <f t="shared" si="2"/>
        <v/>
      </c>
      <c r="AJ12" s="5"/>
      <c r="AK12" s="793" t="str">
        <f t="shared" si="3"/>
        <v>○</v>
      </c>
      <c r="AL12" s="794" t="str">
        <f t="shared" si="4"/>
        <v/>
      </c>
      <c r="AM12" s="795"/>
      <c r="AN12" s="795"/>
      <c r="AO12" s="795"/>
      <c r="AP12" s="795"/>
      <c r="AQ12" s="795"/>
      <c r="AR12" s="795"/>
      <c r="AS12" s="795"/>
      <c r="AT12" s="795"/>
      <c r="AU12" s="796"/>
    </row>
    <row r="13" ht="33.0" customHeight="1">
      <c r="A13" s="749">
        <f t="shared" si="5"/>
        <v>3</v>
      </c>
      <c r="B13" s="750">
        <f>IF('基本情報入力シート'!C56="","",'基本情報入力シート'!C56)</f>
        <v>1334567891</v>
      </c>
      <c r="C13" s="19"/>
      <c r="D13" s="19"/>
      <c r="E13" s="19"/>
      <c r="F13" s="19"/>
      <c r="G13" s="19"/>
      <c r="H13" s="19"/>
      <c r="I13" s="19"/>
      <c r="J13" s="19"/>
      <c r="K13" s="41"/>
      <c r="L13" s="749" t="str">
        <f>IF('基本情報入力シート'!M56="","",'基本情報入力シート'!M56)</f>
        <v>東京都</v>
      </c>
      <c r="M13" s="749" t="str">
        <f>IF('基本情報入力シート'!R56="","",'基本情報入力シート'!R56)</f>
        <v>東京都</v>
      </c>
      <c r="N13" s="749" t="str">
        <f>IF('基本情報入力シート'!W56="","",'基本情報入力シート'!W56)</f>
        <v>豊島区</v>
      </c>
      <c r="O13" s="749" t="str">
        <f>IF('基本情報入力シート'!X56="","",'基本情報入力シート'!X56)</f>
        <v>介護保険事業所名称０２</v>
      </c>
      <c r="P13" s="751" t="str">
        <f>IF('基本情報入力シート'!Y56="","",'基本情報入力シート'!Y56)</f>
        <v>通所介護</v>
      </c>
      <c r="Q13" s="752">
        <f>IF('基本情報入力シート'!Z56="","",'基本情報入力シート'!Z56)</f>
        <v>385000</v>
      </c>
      <c r="R13" s="788">
        <f>IF('基本情報入力シート'!AA56="","",'基本情報入力シート'!AA56)</f>
        <v>10.9</v>
      </c>
      <c r="S13" s="789" t="s">
        <v>392</v>
      </c>
      <c r="T13" s="790" t="s">
        <v>393</v>
      </c>
      <c r="U13" s="756" t="str">
        <f>IFERROR(VLOOKUP(P13,【参考】数式用!$A$5:$I$28,MATCH(T13,【参考】数式用!$H$4:$I$4,0)+7,0),"")))</f>
        <v>#ERROR!</v>
      </c>
      <c r="V13" s="791" t="s">
        <v>394</v>
      </c>
      <c r="W13" s="129" t="s">
        <v>98</v>
      </c>
      <c r="X13" s="792">
        <v>5.0</v>
      </c>
      <c r="Y13" s="130" t="s">
        <v>129</v>
      </c>
      <c r="Z13" s="792">
        <v>4.0</v>
      </c>
      <c r="AA13" s="130" t="s">
        <v>378</v>
      </c>
      <c r="AB13" s="792">
        <v>6.0</v>
      </c>
      <c r="AC13" s="130" t="s">
        <v>129</v>
      </c>
      <c r="AD13" s="792">
        <v>3.0</v>
      </c>
      <c r="AE13" s="130" t="s">
        <v>130</v>
      </c>
      <c r="AF13" s="758" t="s">
        <v>141</v>
      </c>
      <c r="AG13" s="759">
        <f t="shared" si="1"/>
        <v>12</v>
      </c>
      <c r="AH13" s="758" t="s">
        <v>379</v>
      </c>
      <c r="AI13" s="760" t="str">
        <f t="shared" si="2"/>
        <v/>
      </c>
      <c r="AJ13" s="5"/>
      <c r="AK13" s="793" t="str">
        <f t="shared" si="3"/>
        <v>○</v>
      </c>
      <c r="AL13" s="794" t="str">
        <f t="shared" si="4"/>
        <v/>
      </c>
      <c r="AM13" s="795"/>
      <c r="AN13" s="795"/>
      <c r="AO13" s="795"/>
      <c r="AP13" s="795"/>
      <c r="AQ13" s="795"/>
      <c r="AR13" s="795"/>
      <c r="AS13" s="795"/>
      <c r="AT13" s="795"/>
      <c r="AU13" s="796"/>
    </row>
    <row r="14" ht="33.0" customHeight="1">
      <c r="A14" s="749">
        <f t="shared" si="5"/>
        <v>4</v>
      </c>
      <c r="B14" s="750">
        <f>IF('基本情報入力シート'!C57="","",'基本情報入力シート'!C57)</f>
        <v>1334567892</v>
      </c>
      <c r="C14" s="19"/>
      <c r="D14" s="19"/>
      <c r="E14" s="19"/>
      <c r="F14" s="19"/>
      <c r="G14" s="19"/>
      <c r="H14" s="19"/>
      <c r="I14" s="19"/>
      <c r="J14" s="19"/>
      <c r="K14" s="41"/>
      <c r="L14" s="749" t="str">
        <f>IF('基本情報入力シート'!M57="","",'基本情報入力シート'!M57)</f>
        <v>横浜市</v>
      </c>
      <c r="M14" s="749" t="str">
        <f>IF('基本情報入力シート'!R57="","",'基本情報入力シート'!R57)</f>
        <v>神奈川県</v>
      </c>
      <c r="N14" s="749" t="str">
        <f>IF('基本情報入力シート'!W57="","",'基本情報入力シート'!W57)</f>
        <v>横浜市</v>
      </c>
      <c r="O14" s="749" t="str">
        <f>IF('基本情報入力シート'!X57="","",'基本情報入力シート'!X57)</f>
        <v>介護保険事業所名称０３</v>
      </c>
      <c r="P14" s="751" t="str">
        <f>IF('基本情報入力シート'!Y57="","",'基本情報入力シート'!Y57)</f>
        <v>（介護予防）小規模多機能型居宅介護</v>
      </c>
      <c r="Q14" s="752">
        <f>IF('基本情報入力シート'!Z57="","",'基本情報入力シート'!Z57)</f>
        <v>425000</v>
      </c>
      <c r="R14" s="788">
        <f>IF('基本情報入力シート'!AA57="","",'基本情報入力シート'!AA57)</f>
        <v>10.88</v>
      </c>
      <c r="S14" s="789" t="s">
        <v>376</v>
      </c>
      <c r="T14" s="790" t="s">
        <v>395</v>
      </c>
      <c r="U14" s="756" t="str">
        <f>IFERROR(VLOOKUP(P14,【参考】数式用!$A$5:$I$28,MATCH(T14,【参考】数式用!$H$4:$I$4,0)+7,0),"")))</f>
        <v>#ERROR!</v>
      </c>
      <c r="V14" s="791" t="s">
        <v>396</v>
      </c>
      <c r="W14" s="129" t="s">
        <v>98</v>
      </c>
      <c r="X14" s="792">
        <v>5.0</v>
      </c>
      <c r="Y14" s="130" t="s">
        <v>129</v>
      </c>
      <c r="Z14" s="792">
        <v>4.0</v>
      </c>
      <c r="AA14" s="130" t="s">
        <v>378</v>
      </c>
      <c r="AB14" s="792">
        <v>6.0</v>
      </c>
      <c r="AC14" s="130" t="s">
        <v>129</v>
      </c>
      <c r="AD14" s="792">
        <v>3.0</v>
      </c>
      <c r="AE14" s="130" t="s">
        <v>130</v>
      </c>
      <c r="AF14" s="758" t="s">
        <v>141</v>
      </c>
      <c r="AG14" s="759">
        <f t="shared" si="1"/>
        <v>12</v>
      </c>
      <c r="AH14" s="758" t="s">
        <v>379</v>
      </c>
      <c r="AI14" s="760" t="str">
        <f t="shared" si="2"/>
        <v/>
      </c>
      <c r="AJ14" s="5"/>
      <c r="AK14" s="793" t="str">
        <f t="shared" si="3"/>
        <v>○</v>
      </c>
      <c r="AL14" s="794" t="str">
        <f t="shared" si="4"/>
        <v/>
      </c>
      <c r="AM14" s="795"/>
      <c r="AN14" s="795"/>
      <c r="AO14" s="795"/>
      <c r="AP14" s="795"/>
      <c r="AQ14" s="795"/>
      <c r="AR14" s="795"/>
      <c r="AS14" s="795"/>
      <c r="AT14" s="795"/>
      <c r="AU14" s="796"/>
    </row>
    <row r="15" ht="33.0" customHeight="1">
      <c r="A15" s="749">
        <f t="shared" si="5"/>
        <v>5</v>
      </c>
      <c r="B15" s="750">
        <f>IF('基本情報入力シート'!C58="","",'基本情報入力シート'!C58)</f>
        <v>1334567893</v>
      </c>
      <c r="C15" s="19"/>
      <c r="D15" s="19"/>
      <c r="E15" s="19"/>
      <c r="F15" s="19"/>
      <c r="G15" s="19"/>
      <c r="H15" s="19"/>
      <c r="I15" s="19"/>
      <c r="J15" s="19"/>
      <c r="K15" s="41"/>
      <c r="L15" s="749" t="str">
        <f>IF('基本情報入力シート'!M58="","",'基本情報入力シート'!M58)</f>
        <v>千葉県</v>
      </c>
      <c r="M15" s="749" t="str">
        <f>IF('基本情報入力シート'!R58="","",'基本情報入力シート'!R58)</f>
        <v>千葉県</v>
      </c>
      <c r="N15" s="749" t="str">
        <f>IF('基本情報入力シート'!W58="","",'基本情報入力シート'!W58)</f>
        <v>千葉市</v>
      </c>
      <c r="O15" s="749" t="str">
        <f>IF('基本情報入力シート'!X58="","",'基本情報入力シート'!X58)</f>
        <v>介護保険事業所名称０４</v>
      </c>
      <c r="P15" s="751" t="str">
        <f>IF('基本情報入力シート'!Y58="","",'基本情報入力シート'!Y58)</f>
        <v>介護老人福祉施設</v>
      </c>
      <c r="Q15" s="752">
        <f>IF('基本情報入力シート'!Z58="","",'基本情報入力シート'!Z58)</f>
        <v>2135000</v>
      </c>
      <c r="R15" s="788">
        <f>IF('基本情報入力シート'!AA58="","",'基本情報入力シート'!AA58)</f>
        <v>10.68</v>
      </c>
      <c r="S15" s="789" t="s">
        <v>376</v>
      </c>
      <c r="T15" s="790" t="s">
        <v>395</v>
      </c>
      <c r="U15" s="756" t="str">
        <f>IFERROR(VLOOKUP(P15,【参考】数式用!$A$5:$I$28,MATCH(T15,【参考】数式用!$H$4:$I$4,0)+7,0),"")))</f>
        <v>#ERROR!</v>
      </c>
      <c r="V15" s="791" t="s">
        <v>397</v>
      </c>
      <c r="W15" s="129" t="s">
        <v>98</v>
      </c>
      <c r="X15" s="792">
        <v>5.0</v>
      </c>
      <c r="Y15" s="130" t="s">
        <v>129</v>
      </c>
      <c r="Z15" s="792">
        <v>4.0</v>
      </c>
      <c r="AA15" s="130" t="s">
        <v>378</v>
      </c>
      <c r="AB15" s="792">
        <v>6.0</v>
      </c>
      <c r="AC15" s="130" t="s">
        <v>129</v>
      </c>
      <c r="AD15" s="792">
        <v>3.0</v>
      </c>
      <c r="AE15" s="130" t="s">
        <v>130</v>
      </c>
      <c r="AF15" s="758" t="s">
        <v>141</v>
      </c>
      <c r="AG15" s="759">
        <f t="shared" si="1"/>
        <v>12</v>
      </c>
      <c r="AH15" s="758" t="s">
        <v>379</v>
      </c>
      <c r="AI15" s="760" t="str">
        <f t="shared" si="2"/>
        <v/>
      </c>
      <c r="AJ15" s="5"/>
      <c r="AK15" s="793" t="str">
        <f t="shared" si="3"/>
        <v>○</v>
      </c>
      <c r="AL15" s="794" t="str">
        <f t="shared" si="4"/>
        <v/>
      </c>
      <c r="AM15" s="795"/>
      <c r="AN15" s="795"/>
      <c r="AO15" s="795"/>
      <c r="AP15" s="795"/>
      <c r="AQ15" s="795"/>
      <c r="AR15" s="795"/>
      <c r="AS15" s="795"/>
      <c r="AT15" s="795"/>
      <c r="AU15" s="796"/>
    </row>
    <row r="16" ht="33.0" customHeight="1">
      <c r="A16" s="749">
        <f t="shared" si="5"/>
        <v>6</v>
      </c>
      <c r="B16" s="750">
        <f>IF('基本情報入力シート'!C59="","",'基本情報入力シート'!C59)</f>
        <v>1334567893</v>
      </c>
      <c r="C16" s="19"/>
      <c r="D16" s="19"/>
      <c r="E16" s="19"/>
      <c r="F16" s="19"/>
      <c r="G16" s="19"/>
      <c r="H16" s="19"/>
      <c r="I16" s="19"/>
      <c r="J16" s="19"/>
      <c r="K16" s="41"/>
      <c r="L16" s="749" t="str">
        <f>IF('基本情報入力シート'!M59="","",'基本情報入力シート'!M59)</f>
        <v>千葉県</v>
      </c>
      <c r="M16" s="749" t="str">
        <f>IF('基本情報入力シート'!R59="","",'基本情報入力シート'!R59)</f>
        <v>千葉県</v>
      </c>
      <c r="N16" s="749" t="str">
        <f>IF('基本情報入力シート'!W59="","",'基本情報入力シート'!W59)</f>
        <v>千葉市</v>
      </c>
      <c r="O16" s="749" t="str">
        <f>IF('基本情報入力シート'!X59="","",'基本情報入力シート'!X59)</f>
        <v>介護保険事業所名称０４</v>
      </c>
      <c r="P16" s="751" t="str">
        <f>IF('基本情報入力シート'!Y59="","",'基本情報入力シート'!Y59)</f>
        <v>（介護予防）短期入所生活介護</v>
      </c>
      <c r="Q16" s="752">
        <f>IF('基本情報入力シート'!Z59="","",'基本情報入力シート'!Z59)</f>
        <v>185000</v>
      </c>
      <c r="R16" s="788">
        <f>IF('基本情報入力シート'!AA59="","",'基本情報入力シート'!AA59)</f>
        <v>10.68</v>
      </c>
      <c r="S16" s="789" t="s">
        <v>376</v>
      </c>
      <c r="T16" s="790" t="s">
        <v>395</v>
      </c>
      <c r="U16" s="756" t="str">
        <f>IFERROR(VLOOKUP(P16,【参考】数式用!$A$5:$I$28,MATCH(T16,【参考】数式用!$H$4:$I$4,0)+7,0),"")))</f>
        <v>#ERROR!</v>
      </c>
      <c r="V16" s="791" t="s">
        <v>397</v>
      </c>
      <c r="W16" s="129" t="s">
        <v>98</v>
      </c>
      <c r="X16" s="792">
        <v>5.0</v>
      </c>
      <c r="Y16" s="130" t="s">
        <v>129</v>
      </c>
      <c r="Z16" s="792">
        <v>4.0</v>
      </c>
      <c r="AA16" s="130" t="s">
        <v>378</v>
      </c>
      <c r="AB16" s="792">
        <v>6.0</v>
      </c>
      <c r="AC16" s="130" t="s">
        <v>129</v>
      </c>
      <c r="AD16" s="792">
        <v>3.0</v>
      </c>
      <c r="AE16" s="130" t="s">
        <v>130</v>
      </c>
      <c r="AF16" s="758" t="s">
        <v>141</v>
      </c>
      <c r="AG16" s="759">
        <f t="shared" si="1"/>
        <v>12</v>
      </c>
      <c r="AH16" s="758" t="s">
        <v>379</v>
      </c>
      <c r="AI16" s="760" t="str">
        <f t="shared" si="2"/>
        <v/>
      </c>
      <c r="AJ16" s="5"/>
      <c r="AK16" s="793" t="str">
        <f t="shared" si="3"/>
        <v>○</v>
      </c>
      <c r="AL16" s="794" t="str">
        <f t="shared" si="4"/>
        <v/>
      </c>
      <c r="AM16" s="795"/>
      <c r="AN16" s="795"/>
      <c r="AO16" s="795"/>
      <c r="AP16" s="795"/>
      <c r="AQ16" s="795"/>
      <c r="AR16" s="795"/>
      <c r="AS16" s="795"/>
      <c r="AT16" s="795"/>
      <c r="AU16" s="796"/>
    </row>
    <row r="17" ht="33.0" customHeight="1">
      <c r="A17" s="749">
        <f t="shared" si="5"/>
        <v>7</v>
      </c>
      <c r="B17" s="761" t="str">
        <f>IF('基本情報入力シート'!C60="","",'基本情報入力シート'!C60)</f>
        <v/>
      </c>
      <c r="C17" s="19"/>
      <c r="D17" s="19"/>
      <c r="E17" s="19"/>
      <c r="F17" s="19"/>
      <c r="G17" s="19"/>
      <c r="H17" s="19"/>
      <c r="I17" s="19"/>
      <c r="J17" s="19"/>
      <c r="K17" s="41"/>
      <c r="L17" s="749" t="str">
        <f>IF('基本情報入力シート'!M60="","",'基本情報入力シート'!M60)</f>
        <v/>
      </c>
      <c r="M17" s="749" t="str">
        <f>IF('基本情報入力シート'!R60="","",'基本情報入力シート'!R60)</f>
        <v/>
      </c>
      <c r="N17" s="749" t="str">
        <f>IF('基本情報入力シート'!W60="","",'基本情報入力シート'!W60)</f>
        <v/>
      </c>
      <c r="O17" s="749" t="str">
        <f>IF('基本情報入力シート'!X60="","",'基本情報入力シート'!X60)</f>
        <v/>
      </c>
      <c r="P17" s="751" t="str">
        <f>IF('基本情報入力シート'!Y60="","",'基本情報入力シート'!Y60)</f>
        <v/>
      </c>
      <c r="Q17" s="752" t="str">
        <f>IF('基本情報入力シート'!Z60="","",'基本情報入力シート'!Z60)</f>
        <v/>
      </c>
      <c r="R17" s="788" t="str">
        <f>IF('基本情報入力シート'!AA60="","",'基本情報入力シート'!AA60)</f>
        <v/>
      </c>
      <c r="S17" s="789"/>
      <c r="T17" s="790"/>
      <c r="U17" s="756" t="str">
        <f>IFERROR(VLOOKUP(P17,【参考】数式用!$A$5:$I$28,MATCH(T17,【参考】数式用!$H$4:$I$4,0)+7,0),"")))</f>
        <v>#ERROR!</v>
      </c>
      <c r="V17" s="791"/>
      <c r="W17" s="129" t="s">
        <v>98</v>
      </c>
      <c r="X17" s="792"/>
      <c r="Y17" s="130" t="s">
        <v>129</v>
      </c>
      <c r="Z17" s="792"/>
      <c r="AA17" s="130" t="s">
        <v>378</v>
      </c>
      <c r="AB17" s="792"/>
      <c r="AC17" s="130" t="s">
        <v>129</v>
      </c>
      <c r="AD17" s="792"/>
      <c r="AE17" s="130" t="s">
        <v>130</v>
      </c>
      <c r="AF17" s="758" t="s">
        <v>141</v>
      </c>
      <c r="AG17" s="759" t="str">
        <f t="shared" si="1"/>
        <v/>
      </c>
      <c r="AH17" s="758" t="s">
        <v>379</v>
      </c>
      <c r="AI17" s="760" t="str">
        <f t="shared" si="2"/>
        <v/>
      </c>
      <c r="AJ17" s="5"/>
      <c r="AK17" s="793" t="str">
        <f t="shared" si="3"/>
        <v>○</v>
      </c>
      <c r="AL17" s="794" t="str">
        <f t="shared" si="4"/>
        <v/>
      </c>
      <c r="AM17" s="795"/>
      <c r="AN17" s="795"/>
      <c r="AO17" s="795"/>
      <c r="AP17" s="795"/>
      <c r="AQ17" s="795"/>
      <c r="AR17" s="795"/>
      <c r="AS17" s="795"/>
      <c r="AT17" s="795"/>
      <c r="AU17" s="796"/>
    </row>
    <row r="18" ht="33.0" customHeight="1">
      <c r="A18" s="749">
        <f t="shared" si="5"/>
        <v>8</v>
      </c>
      <c r="B18" s="761" t="str">
        <f>IF('基本情報入力シート'!C61="","",'基本情報入力シート'!C61)</f>
        <v/>
      </c>
      <c r="C18" s="19"/>
      <c r="D18" s="19"/>
      <c r="E18" s="19"/>
      <c r="F18" s="19"/>
      <c r="G18" s="19"/>
      <c r="H18" s="19"/>
      <c r="I18" s="19"/>
      <c r="J18" s="19"/>
      <c r="K18" s="41"/>
      <c r="L18" s="749" t="str">
        <f>IF('基本情報入力シート'!M61="","",'基本情報入力シート'!M61)</f>
        <v/>
      </c>
      <c r="M18" s="749" t="str">
        <f>IF('基本情報入力シート'!R61="","",'基本情報入力シート'!R61)</f>
        <v/>
      </c>
      <c r="N18" s="749" t="str">
        <f>IF('基本情報入力シート'!W61="","",'基本情報入力シート'!W61)</f>
        <v/>
      </c>
      <c r="O18" s="749" t="str">
        <f>IF('基本情報入力シート'!X61="","",'基本情報入力シート'!X61)</f>
        <v/>
      </c>
      <c r="P18" s="751" t="str">
        <f>IF('基本情報入力シート'!Y61="","",'基本情報入力シート'!Y61)</f>
        <v/>
      </c>
      <c r="Q18" s="752" t="str">
        <f>IF('基本情報入力シート'!Z61="","",'基本情報入力シート'!Z61)</f>
        <v/>
      </c>
      <c r="R18" s="788" t="str">
        <f>IF('基本情報入力シート'!AA61="","",'基本情報入力シート'!AA61)</f>
        <v/>
      </c>
      <c r="S18" s="789"/>
      <c r="T18" s="790"/>
      <c r="U18" s="756" t="str">
        <f>IFERROR(VLOOKUP(P18,【参考】数式用!$A$5:$I$28,MATCH(T18,【参考】数式用!$H$4:$I$4,0)+7,0),"")))</f>
        <v>#ERROR!</v>
      </c>
      <c r="V18" s="791"/>
      <c r="W18" s="129" t="s">
        <v>98</v>
      </c>
      <c r="X18" s="792"/>
      <c r="Y18" s="130" t="s">
        <v>129</v>
      </c>
      <c r="Z18" s="792"/>
      <c r="AA18" s="130" t="s">
        <v>378</v>
      </c>
      <c r="AB18" s="792"/>
      <c r="AC18" s="130" t="s">
        <v>129</v>
      </c>
      <c r="AD18" s="792"/>
      <c r="AE18" s="130" t="s">
        <v>130</v>
      </c>
      <c r="AF18" s="758" t="s">
        <v>141</v>
      </c>
      <c r="AG18" s="759" t="str">
        <f t="shared" si="1"/>
        <v/>
      </c>
      <c r="AH18" s="758" t="s">
        <v>379</v>
      </c>
      <c r="AI18" s="760" t="str">
        <f t="shared" si="2"/>
        <v/>
      </c>
      <c r="AJ18" s="5"/>
      <c r="AK18" s="793" t="str">
        <f t="shared" si="3"/>
        <v>○</v>
      </c>
      <c r="AL18" s="794" t="str">
        <f t="shared" si="4"/>
        <v/>
      </c>
      <c r="AM18" s="795"/>
      <c r="AN18" s="795"/>
      <c r="AO18" s="795"/>
      <c r="AP18" s="795"/>
      <c r="AQ18" s="795"/>
      <c r="AR18" s="795"/>
      <c r="AS18" s="795"/>
      <c r="AT18" s="795"/>
      <c r="AU18" s="796"/>
    </row>
    <row r="19" ht="33.0" customHeight="1">
      <c r="A19" s="749">
        <f t="shared" si="5"/>
        <v>9</v>
      </c>
      <c r="B19" s="761" t="str">
        <f>IF('基本情報入力シート'!C62="","",'基本情報入力シート'!C62)</f>
        <v/>
      </c>
      <c r="C19" s="19"/>
      <c r="D19" s="19"/>
      <c r="E19" s="19"/>
      <c r="F19" s="19"/>
      <c r="G19" s="19"/>
      <c r="H19" s="19"/>
      <c r="I19" s="19"/>
      <c r="J19" s="19"/>
      <c r="K19" s="41"/>
      <c r="L19" s="749" t="str">
        <f>IF('基本情報入力シート'!M62="","",'基本情報入力シート'!M62)</f>
        <v/>
      </c>
      <c r="M19" s="749" t="str">
        <f>IF('基本情報入力シート'!R62="","",'基本情報入力シート'!R62)</f>
        <v/>
      </c>
      <c r="N19" s="749" t="str">
        <f>IF('基本情報入力シート'!W62="","",'基本情報入力シート'!W62)</f>
        <v/>
      </c>
      <c r="O19" s="749" t="str">
        <f>IF('基本情報入力シート'!X62="","",'基本情報入力シート'!X62)</f>
        <v/>
      </c>
      <c r="P19" s="751" t="str">
        <f>IF('基本情報入力シート'!Y62="","",'基本情報入力シート'!Y62)</f>
        <v/>
      </c>
      <c r="Q19" s="752" t="str">
        <f>IF('基本情報入力シート'!Z62="","",'基本情報入力シート'!Z62)</f>
        <v/>
      </c>
      <c r="R19" s="788" t="str">
        <f>IF('基本情報入力シート'!AA62="","",'基本情報入力シート'!AA62)</f>
        <v/>
      </c>
      <c r="S19" s="789"/>
      <c r="T19" s="790"/>
      <c r="U19" s="756" t="str">
        <f>IFERROR(VLOOKUP(P19,【参考】数式用!$A$5:$I$28,MATCH(T19,【参考】数式用!$H$4:$I$4,0)+7,0),"")))</f>
        <v>#ERROR!</v>
      </c>
      <c r="V19" s="791"/>
      <c r="W19" s="129" t="s">
        <v>98</v>
      </c>
      <c r="X19" s="792"/>
      <c r="Y19" s="130" t="s">
        <v>129</v>
      </c>
      <c r="Z19" s="792"/>
      <c r="AA19" s="130" t="s">
        <v>378</v>
      </c>
      <c r="AB19" s="792"/>
      <c r="AC19" s="130" t="s">
        <v>129</v>
      </c>
      <c r="AD19" s="792"/>
      <c r="AE19" s="130" t="s">
        <v>130</v>
      </c>
      <c r="AF19" s="758" t="s">
        <v>141</v>
      </c>
      <c r="AG19" s="759" t="str">
        <f t="shared" si="1"/>
        <v/>
      </c>
      <c r="AH19" s="758" t="s">
        <v>379</v>
      </c>
      <c r="AI19" s="760" t="str">
        <f t="shared" si="2"/>
        <v/>
      </c>
      <c r="AJ19" s="5"/>
      <c r="AK19" s="793" t="str">
        <f t="shared" si="3"/>
        <v>○</v>
      </c>
      <c r="AL19" s="794" t="str">
        <f t="shared" si="4"/>
        <v/>
      </c>
      <c r="AM19" s="795"/>
      <c r="AN19" s="795"/>
      <c r="AO19" s="795"/>
      <c r="AP19" s="795"/>
      <c r="AQ19" s="795"/>
      <c r="AR19" s="795"/>
      <c r="AS19" s="795"/>
      <c r="AT19" s="795"/>
      <c r="AU19" s="796"/>
    </row>
    <row r="20" ht="33.0" customHeight="1">
      <c r="A20" s="749">
        <f t="shared" si="5"/>
        <v>10</v>
      </c>
      <c r="B20" s="761" t="str">
        <f>IF('基本情報入力シート'!C63="","",'基本情報入力シート'!C63)</f>
        <v/>
      </c>
      <c r="C20" s="19"/>
      <c r="D20" s="19"/>
      <c r="E20" s="19"/>
      <c r="F20" s="19"/>
      <c r="G20" s="19"/>
      <c r="H20" s="19"/>
      <c r="I20" s="19"/>
      <c r="J20" s="19"/>
      <c r="K20" s="41"/>
      <c r="L20" s="749" t="str">
        <f>IF('基本情報入力シート'!M63="","",'基本情報入力シート'!M63)</f>
        <v/>
      </c>
      <c r="M20" s="749" t="str">
        <f>IF('基本情報入力シート'!R63="","",'基本情報入力シート'!R63)</f>
        <v/>
      </c>
      <c r="N20" s="749" t="str">
        <f>IF('基本情報入力シート'!W63="","",'基本情報入力シート'!W63)</f>
        <v/>
      </c>
      <c r="O20" s="749" t="str">
        <f>IF('基本情報入力シート'!X63="","",'基本情報入力シート'!X63)</f>
        <v/>
      </c>
      <c r="P20" s="751" t="str">
        <f>IF('基本情報入力シート'!Y63="","",'基本情報入力シート'!Y63)</f>
        <v/>
      </c>
      <c r="Q20" s="752" t="str">
        <f>IF('基本情報入力シート'!Z63="","",'基本情報入力シート'!Z63)</f>
        <v/>
      </c>
      <c r="R20" s="788" t="str">
        <f>IF('基本情報入力シート'!AA63="","",'基本情報入力シート'!AA63)</f>
        <v/>
      </c>
      <c r="S20" s="789"/>
      <c r="T20" s="790"/>
      <c r="U20" s="756" t="str">
        <f>IFERROR(VLOOKUP(P20,【参考】数式用!$A$5:$I$28,MATCH(T20,【参考】数式用!$H$4:$I$4,0)+7,0),"")))</f>
        <v>#ERROR!</v>
      </c>
      <c r="V20" s="791"/>
      <c r="W20" s="129" t="s">
        <v>98</v>
      </c>
      <c r="X20" s="792"/>
      <c r="Y20" s="130" t="s">
        <v>129</v>
      </c>
      <c r="Z20" s="792"/>
      <c r="AA20" s="130" t="s">
        <v>378</v>
      </c>
      <c r="AB20" s="792"/>
      <c r="AC20" s="130" t="s">
        <v>129</v>
      </c>
      <c r="AD20" s="792"/>
      <c r="AE20" s="130" t="s">
        <v>130</v>
      </c>
      <c r="AF20" s="758" t="s">
        <v>141</v>
      </c>
      <c r="AG20" s="759" t="str">
        <f t="shared" si="1"/>
        <v/>
      </c>
      <c r="AH20" s="758" t="s">
        <v>379</v>
      </c>
      <c r="AI20" s="760" t="str">
        <f t="shared" si="2"/>
        <v/>
      </c>
      <c r="AJ20" s="5"/>
      <c r="AK20" s="793" t="str">
        <f t="shared" si="3"/>
        <v>○</v>
      </c>
      <c r="AL20" s="794" t="str">
        <f t="shared" si="4"/>
        <v/>
      </c>
      <c r="AM20" s="795"/>
      <c r="AN20" s="795"/>
      <c r="AO20" s="795"/>
      <c r="AP20" s="795"/>
      <c r="AQ20" s="795"/>
      <c r="AR20" s="795"/>
      <c r="AS20" s="795"/>
      <c r="AT20" s="795"/>
      <c r="AU20" s="796"/>
    </row>
    <row r="21" ht="33.0" customHeight="1">
      <c r="A21" s="749">
        <f t="shared" si="5"/>
        <v>11</v>
      </c>
      <c r="B21" s="761" t="str">
        <f>IF('基本情報入力シート'!C64="","",'基本情報入力シート'!C64)</f>
        <v/>
      </c>
      <c r="C21" s="19"/>
      <c r="D21" s="19"/>
      <c r="E21" s="19"/>
      <c r="F21" s="19"/>
      <c r="G21" s="19"/>
      <c r="H21" s="19"/>
      <c r="I21" s="19"/>
      <c r="J21" s="19"/>
      <c r="K21" s="41"/>
      <c r="L21" s="749" t="str">
        <f>IF('基本情報入力シート'!M64="","",'基本情報入力シート'!M64)</f>
        <v/>
      </c>
      <c r="M21" s="749" t="str">
        <f>IF('基本情報入力シート'!R64="","",'基本情報入力シート'!R64)</f>
        <v/>
      </c>
      <c r="N21" s="749" t="str">
        <f>IF('基本情報入力シート'!W64="","",'基本情報入力シート'!W64)</f>
        <v/>
      </c>
      <c r="O21" s="749" t="str">
        <f>IF('基本情報入力シート'!X64="","",'基本情報入力シート'!X64)</f>
        <v/>
      </c>
      <c r="P21" s="751" t="str">
        <f>IF('基本情報入力シート'!Y64="","",'基本情報入力シート'!Y64)</f>
        <v/>
      </c>
      <c r="Q21" s="752" t="str">
        <f>IF('基本情報入力シート'!Z64="","",'基本情報入力シート'!Z64)</f>
        <v/>
      </c>
      <c r="R21" s="788" t="str">
        <f>IF('基本情報入力シート'!AA64="","",'基本情報入力シート'!AA64)</f>
        <v/>
      </c>
      <c r="S21" s="789"/>
      <c r="T21" s="790"/>
      <c r="U21" s="756" t="str">
        <f>IFERROR(VLOOKUP(P21,【参考】数式用!$A$5:$I$28,MATCH(T21,【参考】数式用!$H$4:$I$4,0)+7,0),"")))</f>
        <v>#ERROR!</v>
      </c>
      <c r="V21" s="791"/>
      <c r="W21" s="129" t="s">
        <v>98</v>
      </c>
      <c r="X21" s="792"/>
      <c r="Y21" s="130" t="s">
        <v>129</v>
      </c>
      <c r="Z21" s="792"/>
      <c r="AA21" s="130" t="s">
        <v>378</v>
      </c>
      <c r="AB21" s="792"/>
      <c r="AC21" s="130" t="s">
        <v>129</v>
      </c>
      <c r="AD21" s="792"/>
      <c r="AE21" s="130" t="s">
        <v>130</v>
      </c>
      <c r="AF21" s="758" t="s">
        <v>141</v>
      </c>
      <c r="AG21" s="759" t="str">
        <f t="shared" si="1"/>
        <v/>
      </c>
      <c r="AH21" s="758" t="s">
        <v>379</v>
      </c>
      <c r="AI21" s="760" t="str">
        <f t="shared" si="2"/>
        <v/>
      </c>
      <c r="AJ21" s="5"/>
      <c r="AK21" s="793" t="str">
        <f t="shared" si="3"/>
        <v>○</v>
      </c>
      <c r="AL21" s="794" t="str">
        <f t="shared" si="4"/>
        <v/>
      </c>
      <c r="AM21" s="795"/>
      <c r="AN21" s="795"/>
      <c r="AO21" s="795"/>
      <c r="AP21" s="795"/>
      <c r="AQ21" s="795"/>
      <c r="AR21" s="795"/>
      <c r="AS21" s="795"/>
      <c r="AT21" s="795"/>
      <c r="AU21" s="796"/>
    </row>
    <row r="22" ht="33.0" customHeight="1">
      <c r="A22" s="749">
        <f t="shared" si="5"/>
        <v>12</v>
      </c>
      <c r="B22" s="761" t="str">
        <f>IF('基本情報入力シート'!C65="","",'基本情報入力シート'!C65)</f>
        <v/>
      </c>
      <c r="C22" s="19"/>
      <c r="D22" s="19"/>
      <c r="E22" s="19"/>
      <c r="F22" s="19"/>
      <c r="G22" s="19"/>
      <c r="H22" s="19"/>
      <c r="I22" s="19"/>
      <c r="J22" s="19"/>
      <c r="K22" s="41"/>
      <c r="L22" s="749" t="str">
        <f>IF('基本情報入力シート'!M65="","",'基本情報入力シート'!M65)</f>
        <v/>
      </c>
      <c r="M22" s="749" t="str">
        <f>IF('基本情報入力シート'!R65="","",'基本情報入力シート'!R65)</f>
        <v/>
      </c>
      <c r="N22" s="749" t="str">
        <f>IF('基本情報入力シート'!W65="","",'基本情報入力シート'!W65)</f>
        <v/>
      </c>
      <c r="O22" s="749" t="str">
        <f>IF('基本情報入力シート'!X65="","",'基本情報入力シート'!X65)</f>
        <v/>
      </c>
      <c r="P22" s="751" t="str">
        <f>IF('基本情報入力シート'!Y65="","",'基本情報入力シート'!Y65)</f>
        <v/>
      </c>
      <c r="Q22" s="752" t="str">
        <f>IF('基本情報入力シート'!Z65="","",'基本情報入力シート'!Z65)</f>
        <v/>
      </c>
      <c r="R22" s="788" t="str">
        <f>IF('基本情報入力シート'!AA65="","",'基本情報入力シート'!AA65)</f>
        <v/>
      </c>
      <c r="S22" s="789"/>
      <c r="T22" s="790"/>
      <c r="U22" s="756" t="str">
        <f>IFERROR(VLOOKUP(P22,【参考】数式用!$A$5:$I$28,MATCH(T22,【参考】数式用!$H$4:$I$4,0)+7,0),"")))</f>
        <v>#ERROR!</v>
      </c>
      <c r="V22" s="791"/>
      <c r="W22" s="129" t="s">
        <v>98</v>
      </c>
      <c r="X22" s="792"/>
      <c r="Y22" s="130" t="s">
        <v>129</v>
      </c>
      <c r="Z22" s="792"/>
      <c r="AA22" s="130" t="s">
        <v>378</v>
      </c>
      <c r="AB22" s="792"/>
      <c r="AC22" s="130" t="s">
        <v>129</v>
      </c>
      <c r="AD22" s="792"/>
      <c r="AE22" s="130" t="s">
        <v>130</v>
      </c>
      <c r="AF22" s="758" t="s">
        <v>141</v>
      </c>
      <c r="AG22" s="759" t="str">
        <f t="shared" si="1"/>
        <v/>
      </c>
      <c r="AH22" s="758" t="s">
        <v>379</v>
      </c>
      <c r="AI22" s="760" t="str">
        <f t="shared" si="2"/>
        <v/>
      </c>
      <c r="AJ22" s="5"/>
      <c r="AK22" s="793" t="str">
        <f t="shared" si="3"/>
        <v>○</v>
      </c>
      <c r="AL22" s="794" t="str">
        <f t="shared" si="4"/>
        <v/>
      </c>
      <c r="AM22" s="795"/>
      <c r="AN22" s="795"/>
      <c r="AO22" s="795"/>
      <c r="AP22" s="795"/>
      <c r="AQ22" s="795"/>
      <c r="AR22" s="795"/>
      <c r="AS22" s="795"/>
      <c r="AT22" s="795"/>
      <c r="AU22" s="796"/>
    </row>
    <row r="23" ht="33.0" customHeight="1">
      <c r="A23" s="749">
        <f t="shared" si="5"/>
        <v>13</v>
      </c>
      <c r="B23" s="761" t="str">
        <f>IF('基本情報入力シート'!C66="","",'基本情報入力シート'!C66)</f>
        <v/>
      </c>
      <c r="C23" s="19"/>
      <c r="D23" s="19"/>
      <c r="E23" s="19"/>
      <c r="F23" s="19"/>
      <c r="G23" s="19"/>
      <c r="H23" s="19"/>
      <c r="I23" s="19"/>
      <c r="J23" s="19"/>
      <c r="K23" s="41"/>
      <c r="L23" s="749" t="str">
        <f>IF('基本情報入力シート'!M66="","",'基本情報入力シート'!M66)</f>
        <v/>
      </c>
      <c r="M23" s="749" t="str">
        <f>IF('基本情報入力シート'!R66="","",'基本情報入力シート'!R66)</f>
        <v/>
      </c>
      <c r="N23" s="749" t="str">
        <f>IF('基本情報入力シート'!W66="","",'基本情報入力シート'!W66)</f>
        <v/>
      </c>
      <c r="O23" s="749" t="str">
        <f>IF('基本情報入力シート'!X66="","",'基本情報入力シート'!X66)</f>
        <v/>
      </c>
      <c r="P23" s="751" t="str">
        <f>IF('基本情報入力シート'!Y66="","",'基本情報入力シート'!Y66)</f>
        <v/>
      </c>
      <c r="Q23" s="752" t="str">
        <f>IF('基本情報入力シート'!Z66="","",'基本情報入力シート'!Z66)</f>
        <v/>
      </c>
      <c r="R23" s="788" t="str">
        <f>IF('基本情報入力シート'!AA66="","",'基本情報入力シート'!AA66)</f>
        <v/>
      </c>
      <c r="S23" s="789"/>
      <c r="T23" s="790"/>
      <c r="U23" s="756" t="str">
        <f>IFERROR(VLOOKUP(P23,【参考】数式用!$A$5:$I$28,MATCH(T23,【参考】数式用!$H$4:$I$4,0)+7,0),"")))</f>
        <v>#ERROR!</v>
      </c>
      <c r="V23" s="791"/>
      <c r="W23" s="129" t="s">
        <v>98</v>
      </c>
      <c r="X23" s="792"/>
      <c r="Y23" s="130" t="s">
        <v>129</v>
      </c>
      <c r="Z23" s="792"/>
      <c r="AA23" s="130" t="s">
        <v>378</v>
      </c>
      <c r="AB23" s="792"/>
      <c r="AC23" s="130" t="s">
        <v>129</v>
      </c>
      <c r="AD23" s="792"/>
      <c r="AE23" s="130" t="s">
        <v>130</v>
      </c>
      <c r="AF23" s="758" t="s">
        <v>141</v>
      </c>
      <c r="AG23" s="759" t="str">
        <f t="shared" si="1"/>
        <v/>
      </c>
      <c r="AH23" s="758" t="s">
        <v>379</v>
      </c>
      <c r="AI23" s="760" t="str">
        <f t="shared" si="2"/>
        <v/>
      </c>
      <c r="AJ23" s="5"/>
      <c r="AK23" s="793" t="str">
        <f t="shared" si="3"/>
        <v>○</v>
      </c>
      <c r="AL23" s="794" t="str">
        <f t="shared" si="4"/>
        <v/>
      </c>
      <c r="AM23" s="795"/>
      <c r="AN23" s="795"/>
      <c r="AO23" s="795"/>
      <c r="AP23" s="795"/>
      <c r="AQ23" s="795"/>
      <c r="AR23" s="795"/>
      <c r="AS23" s="795"/>
      <c r="AT23" s="795"/>
      <c r="AU23" s="796"/>
    </row>
    <row r="24" ht="33.0" customHeight="1">
      <c r="A24" s="749">
        <f t="shared" si="5"/>
        <v>14</v>
      </c>
      <c r="B24" s="761" t="str">
        <f>IF('基本情報入力シート'!C67="","",'基本情報入力シート'!C67)</f>
        <v/>
      </c>
      <c r="C24" s="19"/>
      <c r="D24" s="19"/>
      <c r="E24" s="19"/>
      <c r="F24" s="19"/>
      <c r="G24" s="19"/>
      <c r="H24" s="19"/>
      <c r="I24" s="19"/>
      <c r="J24" s="19"/>
      <c r="K24" s="41"/>
      <c r="L24" s="749" t="str">
        <f>IF('基本情報入力シート'!M67="","",'基本情報入力シート'!M67)</f>
        <v/>
      </c>
      <c r="M24" s="749" t="str">
        <f>IF('基本情報入力シート'!R67="","",'基本情報入力シート'!R67)</f>
        <v/>
      </c>
      <c r="N24" s="749" t="str">
        <f>IF('基本情報入力シート'!W67="","",'基本情報入力シート'!W67)</f>
        <v/>
      </c>
      <c r="O24" s="749" t="str">
        <f>IF('基本情報入力シート'!X67="","",'基本情報入力シート'!X67)</f>
        <v/>
      </c>
      <c r="P24" s="751" t="str">
        <f>IF('基本情報入力シート'!Y67="","",'基本情報入力シート'!Y67)</f>
        <v/>
      </c>
      <c r="Q24" s="752" t="str">
        <f>IF('基本情報入力シート'!Z67="","",'基本情報入力シート'!Z67)</f>
        <v/>
      </c>
      <c r="R24" s="788" t="str">
        <f>IF('基本情報入力シート'!AA67="","",'基本情報入力シート'!AA67)</f>
        <v/>
      </c>
      <c r="S24" s="789"/>
      <c r="T24" s="790"/>
      <c r="U24" s="756" t="str">
        <f>IFERROR(VLOOKUP(P24,【参考】数式用!$A$5:$I$28,MATCH(T24,【参考】数式用!$H$4:$I$4,0)+7,0),"")))</f>
        <v>#ERROR!</v>
      </c>
      <c r="V24" s="791"/>
      <c r="W24" s="129" t="s">
        <v>98</v>
      </c>
      <c r="X24" s="792"/>
      <c r="Y24" s="130" t="s">
        <v>129</v>
      </c>
      <c r="Z24" s="792"/>
      <c r="AA24" s="130" t="s">
        <v>378</v>
      </c>
      <c r="AB24" s="792"/>
      <c r="AC24" s="130" t="s">
        <v>129</v>
      </c>
      <c r="AD24" s="792"/>
      <c r="AE24" s="130" t="s">
        <v>130</v>
      </c>
      <c r="AF24" s="758" t="s">
        <v>141</v>
      </c>
      <c r="AG24" s="759" t="str">
        <f t="shared" si="1"/>
        <v/>
      </c>
      <c r="AH24" s="758" t="s">
        <v>379</v>
      </c>
      <c r="AI24" s="760" t="str">
        <f t="shared" si="2"/>
        <v/>
      </c>
      <c r="AJ24" s="5"/>
      <c r="AK24" s="793" t="str">
        <f t="shared" si="3"/>
        <v>○</v>
      </c>
      <c r="AL24" s="794" t="str">
        <f t="shared" si="4"/>
        <v/>
      </c>
      <c r="AM24" s="795"/>
      <c r="AN24" s="795"/>
      <c r="AO24" s="795"/>
      <c r="AP24" s="795"/>
      <c r="AQ24" s="795"/>
      <c r="AR24" s="795"/>
      <c r="AS24" s="795"/>
      <c r="AT24" s="795"/>
      <c r="AU24" s="796"/>
    </row>
    <row r="25" ht="33.0" customHeight="1">
      <c r="A25" s="749">
        <f t="shared" si="5"/>
        <v>15</v>
      </c>
      <c r="B25" s="761" t="str">
        <f>IF('基本情報入力シート'!C68="","",'基本情報入力シート'!C68)</f>
        <v/>
      </c>
      <c r="C25" s="19"/>
      <c r="D25" s="19"/>
      <c r="E25" s="19"/>
      <c r="F25" s="19"/>
      <c r="G25" s="19"/>
      <c r="H25" s="19"/>
      <c r="I25" s="19"/>
      <c r="J25" s="19"/>
      <c r="K25" s="41"/>
      <c r="L25" s="749" t="str">
        <f>IF('基本情報入力シート'!M68="","",'基本情報入力シート'!M68)</f>
        <v/>
      </c>
      <c r="M25" s="749" t="str">
        <f>IF('基本情報入力シート'!R68="","",'基本情報入力シート'!R68)</f>
        <v/>
      </c>
      <c r="N25" s="749" t="str">
        <f>IF('基本情報入力シート'!W68="","",'基本情報入力シート'!W68)</f>
        <v/>
      </c>
      <c r="O25" s="749" t="str">
        <f>IF('基本情報入力シート'!X68="","",'基本情報入力シート'!X68)</f>
        <v/>
      </c>
      <c r="P25" s="751" t="str">
        <f>IF('基本情報入力シート'!Y68="","",'基本情報入力シート'!Y68)</f>
        <v/>
      </c>
      <c r="Q25" s="752" t="str">
        <f>IF('基本情報入力シート'!Z68="","",'基本情報入力シート'!Z68)</f>
        <v/>
      </c>
      <c r="R25" s="788" t="str">
        <f>IF('基本情報入力シート'!AA68="","",'基本情報入力シート'!AA68)</f>
        <v/>
      </c>
      <c r="S25" s="789"/>
      <c r="T25" s="790"/>
      <c r="U25" s="756" t="str">
        <f>IFERROR(VLOOKUP(P25,【参考】数式用!$A$5:$I$28,MATCH(T25,【参考】数式用!$H$4:$I$4,0)+7,0),"")))</f>
        <v>#ERROR!</v>
      </c>
      <c r="V25" s="791"/>
      <c r="W25" s="129" t="s">
        <v>98</v>
      </c>
      <c r="X25" s="792"/>
      <c r="Y25" s="130" t="s">
        <v>129</v>
      </c>
      <c r="Z25" s="792"/>
      <c r="AA25" s="130" t="s">
        <v>378</v>
      </c>
      <c r="AB25" s="792"/>
      <c r="AC25" s="130" t="s">
        <v>129</v>
      </c>
      <c r="AD25" s="792"/>
      <c r="AE25" s="130" t="s">
        <v>130</v>
      </c>
      <c r="AF25" s="758" t="s">
        <v>141</v>
      </c>
      <c r="AG25" s="759" t="str">
        <f t="shared" si="1"/>
        <v/>
      </c>
      <c r="AH25" s="758" t="s">
        <v>379</v>
      </c>
      <c r="AI25" s="760" t="str">
        <f t="shared" si="2"/>
        <v/>
      </c>
      <c r="AJ25" s="5"/>
      <c r="AK25" s="793" t="str">
        <f t="shared" si="3"/>
        <v>○</v>
      </c>
      <c r="AL25" s="794" t="str">
        <f t="shared" si="4"/>
        <v/>
      </c>
      <c r="AM25" s="795"/>
      <c r="AN25" s="795"/>
      <c r="AO25" s="795"/>
      <c r="AP25" s="795"/>
      <c r="AQ25" s="795"/>
      <c r="AR25" s="795"/>
      <c r="AS25" s="795"/>
      <c r="AT25" s="795"/>
      <c r="AU25" s="796"/>
    </row>
    <row r="26" ht="33.0" customHeight="1">
      <c r="A26" s="749">
        <f t="shared" si="5"/>
        <v>16</v>
      </c>
      <c r="B26" s="761" t="str">
        <f>IF('基本情報入力シート'!C69="","",'基本情報入力シート'!C69)</f>
        <v/>
      </c>
      <c r="C26" s="19"/>
      <c r="D26" s="19"/>
      <c r="E26" s="19"/>
      <c r="F26" s="19"/>
      <c r="G26" s="19"/>
      <c r="H26" s="19"/>
      <c r="I26" s="19"/>
      <c r="J26" s="19"/>
      <c r="K26" s="41"/>
      <c r="L26" s="749" t="str">
        <f>IF('基本情報入力シート'!M69="","",'基本情報入力シート'!M69)</f>
        <v/>
      </c>
      <c r="M26" s="749" t="str">
        <f>IF('基本情報入力シート'!R69="","",'基本情報入力シート'!R69)</f>
        <v/>
      </c>
      <c r="N26" s="749" t="str">
        <f>IF('基本情報入力シート'!W69="","",'基本情報入力シート'!W69)</f>
        <v/>
      </c>
      <c r="O26" s="749" t="str">
        <f>IF('基本情報入力シート'!X69="","",'基本情報入力シート'!X69)</f>
        <v/>
      </c>
      <c r="P26" s="751" t="str">
        <f>IF('基本情報入力シート'!Y69="","",'基本情報入力シート'!Y69)</f>
        <v/>
      </c>
      <c r="Q26" s="752" t="str">
        <f>IF('基本情報入力シート'!Z69="","",'基本情報入力シート'!Z69)</f>
        <v/>
      </c>
      <c r="R26" s="788" t="str">
        <f>IF('基本情報入力シート'!AA69="","",'基本情報入力シート'!AA69)</f>
        <v/>
      </c>
      <c r="S26" s="789"/>
      <c r="T26" s="790"/>
      <c r="U26" s="756" t="str">
        <f>IFERROR(VLOOKUP(P26,【参考】数式用!$A$5:$I$28,MATCH(T26,【参考】数式用!$H$4:$I$4,0)+7,0),"")))</f>
        <v>#ERROR!</v>
      </c>
      <c r="V26" s="791"/>
      <c r="W26" s="129" t="s">
        <v>98</v>
      </c>
      <c r="X26" s="792"/>
      <c r="Y26" s="130" t="s">
        <v>129</v>
      </c>
      <c r="Z26" s="792"/>
      <c r="AA26" s="130" t="s">
        <v>378</v>
      </c>
      <c r="AB26" s="792"/>
      <c r="AC26" s="130" t="s">
        <v>129</v>
      </c>
      <c r="AD26" s="792"/>
      <c r="AE26" s="130" t="s">
        <v>130</v>
      </c>
      <c r="AF26" s="758" t="s">
        <v>141</v>
      </c>
      <c r="AG26" s="759" t="str">
        <f t="shared" si="1"/>
        <v/>
      </c>
      <c r="AH26" s="758" t="s">
        <v>379</v>
      </c>
      <c r="AI26" s="760" t="str">
        <f t="shared" si="2"/>
        <v/>
      </c>
      <c r="AJ26" s="5"/>
      <c r="AK26" s="793" t="str">
        <f t="shared" si="3"/>
        <v>○</v>
      </c>
      <c r="AL26" s="794" t="str">
        <f t="shared" si="4"/>
        <v/>
      </c>
      <c r="AM26" s="795"/>
      <c r="AN26" s="795"/>
      <c r="AO26" s="795"/>
      <c r="AP26" s="795"/>
      <c r="AQ26" s="795"/>
      <c r="AR26" s="795"/>
      <c r="AS26" s="795"/>
      <c r="AT26" s="795"/>
      <c r="AU26" s="796"/>
    </row>
    <row r="27" ht="33.0" customHeight="1">
      <c r="A27" s="749">
        <f t="shared" si="5"/>
        <v>17</v>
      </c>
      <c r="B27" s="761" t="str">
        <f>IF('基本情報入力シート'!C70="","",'基本情報入力シート'!C70)</f>
        <v/>
      </c>
      <c r="C27" s="19"/>
      <c r="D27" s="19"/>
      <c r="E27" s="19"/>
      <c r="F27" s="19"/>
      <c r="G27" s="19"/>
      <c r="H27" s="19"/>
      <c r="I27" s="19"/>
      <c r="J27" s="19"/>
      <c r="K27" s="41"/>
      <c r="L27" s="749" t="str">
        <f>IF('基本情報入力シート'!M70="","",'基本情報入力シート'!M70)</f>
        <v/>
      </c>
      <c r="M27" s="749" t="str">
        <f>IF('基本情報入力シート'!R70="","",'基本情報入力シート'!R70)</f>
        <v/>
      </c>
      <c r="N27" s="749" t="str">
        <f>IF('基本情報入力シート'!W70="","",'基本情報入力シート'!W70)</f>
        <v/>
      </c>
      <c r="O27" s="749" t="str">
        <f>IF('基本情報入力シート'!X70="","",'基本情報入力シート'!X70)</f>
        <v/>
      </c>
      <c r="P27" s="751" t="str">
        <f>IF('基本情報入力シート'!Y70="","",'基本情報入力シート'!Y70)</f>
        <v/>
      </c>
      <c r="Q27" s="752" t="str">
        <f>IF('基本情報入力シート'!Z70="","",'基本情報入力シート'!Z70)</f>
        <v/>
      </c>
      <c r="R27" s="788" t="str">
        <f>IF('基本情報入力シート'!AA70="","",'基本情報入力シート'!AA70)</f>
        <v/>
      </c>
      <c r="S27" s="789"/>
      <c r="T27" s="790"/>
      <c r="U27" s="756" t="str">
        <f>IFERROR(VLOOKUP(P27,【参考】数式用!$A$5:$I$28,MATCH(T27,【参考】数式用!$H$4:$I$4,0)+7,0),"")))</f>
        <v>#ERROR!</v>
      </c>
      <c r="V27" s="791"/>
      <c r="W27" s="129" t="s">
        <v>98</v>
      </c>
      <c r="X27" s="792"/>
      <c r="Y27" s="130" t="s">
        <v>129</v>
      </c>
      <c r="Z27" s="792"/>
      <c r="AA27" s="130" t="s">
        <v>378</v>
      </c>
      <c r="AB27" s="792"/>
      <c r="AC27" s="130" t="s">
        <v>129</v>
      </c>
      <c r="AD27" s="792"/>
      <c r="AE27" s="130" t="s">
        <v>130</v>
      </c>
      <c r="AF27" s="758" t="s">
        <v>141</v>
      </c>
      <c r="AG27" s="759" t="str">
        <f t="shared" si="1"/>
        <v/>
      </c>
      <c r="AH27" s="758" t="s">
        <v>379</v>
      </c>
      <c r="AI27" s="760" t="str">
        <f t="shared" si="2"/>
        <v/>
      </c>
      <c r="AJ27" s="5"/>
      <c r="AK27" s="793" t="str">
        <f t="shared" si="3"/>
        <v>○</v>
      </c>
      <c r="AL27" s="794" t="str">
        <f t="shared" si="4"/>
        <v/>
      </c>
      <c r="AM27" s="795"/>
      <c r="AN27" s="795"/>
      <c r="AO27" s="795"/>
      <c r="AP27" s="795"/>
      <c r="AQ27" s="795"/>
      <c r="AR27" s="795"/>
      <c r="AS27" s="795"/>
      <c r="AT27" s="795"/>
      <c r="AU27" s="796"/>
    </row>
    <row r="28" ht="33.0" customHeight="1">
      <c r="A28" s="749">
        <f t="shared" si="5"/>
        <v>18</v>
      </c>
      <c r="B28" s="761" t="str">
        <f>IF('基本情報入力シート'!C71="","",'基本情報入力シート'!C71)</f>
        <v/>
      </c>
      <c r="C28" s="19"/>
      <c r="D28" s="19"/>
      <c r="E28" s="19"/>
      <c r="F28" s="19"/>
      <c r="G28" s="19"/>
      <c r="H28" s="19"/>
      <c r="I28" s="19"/>
      <c r="J28" s="19"/>
      <c r="K28" s="41"/>
      <c r="L28" s="749" t="str">
        <f>IF('基本情報入力シート'!M71="","",'基本情報入力シート'!M71)</f>
        <v/>
      </c>
      <c r="M28" s="749" t="str">
        <f>IF('基本情報入力シート'!R71="","",'基本情報入力シート'!R71)</f>
        <v/>
      </c>
      <c r="N28" s="749" t="str">
        <f>IF('基本情報入力シート'!W71="","",'基本情報入力シート'!W71)</f>
        <v/>
      </c>
      <c r="O28" s="749" t="str">
        <f>IF('基本情報入力シート'!X71="","",'基本情報入力シート'!X71)</f>
        <v/>
      </c>
      <c r="P28" s="751" t="str">
        <f>IF('基本情報入力シート'!Y71="","",'基本情報入力シート'!Y71)</f>
        <v/>
      </c>
      <c r="Q28" s="752" t="str">
        <f>IF('基本情報入力シート'!Z71="","",'基本情報入力シート'!Z71)</f>
        <v/>
      </c>
      <c r="R28" s="788" t="str">
        <f>IF('基本情報入力シート'!AA71="","",'基本情報入力シート'!AA71)</f>
        <v/>
      </c>
      <c r="S28" s="789"/>
      <c r="T28" s="790"/>
      <c r="U28" s="756" t="str">
        <f>IFERROR(VLOOKUP(P28,【参考】数式用!$A$5:$I$28,MATCH(T28,【参考】数式用!$H$4:$I$4,0)+7,0),"")))</f>
        <v>#ERROR!</v>
      </c>
      <c r="V28" s="791"/>
      <c r="W28" s="129" t="s">
        <v>98</v>
      </c>
      <c r="X28" s="792"/>
      <c r="Y28" s="130" t="s">
        <v>129</v>
      </c>
      <c r="Z28" s="792"/>
      <c r="AA28" s="130" t="s">
        <v>378</v>
      </c>
      <c r="AB28" s="792"/>
      <c r="AC28" s="130" t="s">
        <v>129</v>
      </c>
      <c r="AD28" s="792"/>
      <c r="AE28" s="130" t="s">
        <v>130</v>
      </c>
      <c r="AF28" s="758" t="s">
        <v>141</v>
      </c>
      <c r="AG28" s="759" t="str">
        <f t="shared" si="1"/>
        <v/>
      </c>
      <c r="AH28" s="758" t="s">
        <v>379</v>
      </c>
      <c r="AI28" s="760" t="str">
        <f t="shared" si="2"/>
        <v/>
      </c>
      <c r="AJ28" s="5"/>
      <c r="AK28" s="793" t="str">
        <f t="shared" si="3"/>
        <v>○</v>
      </c>
      <c r="AL28" s="794" t="str">
        <f t="shared" si="4"/>
        <v/>
      </c>
      <c r="AM28" s="795"/>
      <c r="AN28" s="795"/>
      <c r="AO28" s="795"/>
      <c r="AP28" s="795"/>
      <c r="AQ28" s="795"/>
      <c r="AR28" s="795"/>
      <c r="AS28" s="795"/>
      <c r="AT28" s="795"/>
      <c r="AU28" s="796"/>
    </row>
    <row r="29" ht="33.0" customHeight="1">
      <c r="A29" s="749">
        <f t="shared" si="5"/>
        <v>19</v>
      </c>
      <c r="B29" s="761" t="str">
        <f>IF('基本情報入力シート'!C72="","",'基本情報入力シート'!C72)</f>
        <v/>
      </c>
      <c r="C29" s="19"/>
      <c r="D29" s="19"/>
      <c r="E29" s="19"/>
      <c r="F29" s="19"/>
      <c r="G29" s="19"/>
      <c r="H29" s="19"/>
      <c r="I29" s="19"/>
      <c r="J29" s="19"/>
      <c r="K29" s="41"/>
      <c r="L29" s="749" t="str">
        <f>IF('基本情報入力シート'!M72="","",'基本情報入力シート'!M72)</f>
        <v/>
      </c>
      <c r="M29" s="749" t="str">
        <f>IF('基本情報入力シート'!R72="","",'基本情報入力シート'!R72)</f>
        <v/>
      </c>
      <c r="N29" s="749" t="str">
        <f>IF('基本情報入力シート'!W72="","",'基本情報入力シート'!W72)</f>
        <v/>
      </c>
      <c r="O29" s="749" t="str">
        <f>IF('基本情報入力シート'!X72="","",'基本情報入力シート'!X72)</f>
        <v/>
      </c>
      <c r="P29" s="751" t="str">
        <f>IF('基本情報入力シート'!Y72="","",'基本情報入力シート'!Y72)</f>
        <v/>
      </c>
      <c r="Q29" s="752" t="str">
        <f>IF('基本情報入力シート'!Z72="","",'基本情報入力シート'!Z72)</f>
        <v/>
      </c>
      <c r="R29" s="788" t="str">
        <f>IF('基本情報入力シート'!AA72="","",'基本情報入力シート'!AA72)</f>
        <v/>
      </c>
      <c r="S29" s="789"/>
      <c r="T29" s="790"/>
      <c r="U29" s="756" t="str">
        <f>IFERROR(VLOOKUP(P29,【参考】数式用!$A$5:$I$28,MATCH(T29,【参考】数式用!$H$4:$I$4,0)+7,0),"")))</f>
        <v>#ERROR!</v>
      </c>
      <c r="V29" s="791"/>
      <c r="W29" s="129" t="s">
        <v>98</v>
      </c>
      <c r="X29" s="792"/>
      <c r="Y29" s="130" t="s">
        <v>129</v>
      </c>
      <c r="Z29" s="792"/>
      <c r="AA29" s="130" t="s">
        <v>378</v>
      </c>
      <c r="AB29" s="792"/>
      <c r="AC29" s="130" t="s">
        <v>129</v>
      </c>
      <c r="AD29" s="792"/>
      <c r="AE29" s="130" t="s">
        <v>130</v>
      </c>
      <c r="AF29" s="758" t="s">
        <v>141</v>
      </c>
      <c r="AG29" s="759" t="str">
        <f t="shared" si="1"/>
        <v/>
      </c>
      <c r="AH29" s="758" t="s">
        <v>379</v>
      </c>
      <c r="AI29" s="760" t="str">
        <f t="shared" si="2"/>
        <v/>
      </c>
      <c r="AJ29" s="5"/>
      <c r="AK29" s="793" t="str">
        <f t="shared" si="3"/>
        <v>○</v>
      </c>
      <c r="AL29" s="794" t="str">
        <f t="shared" si="4"/>
        <v/>
      </c>
      <c r="AM29" s="795"/>
      <c r="AN29" s="795"/>
      <c r="AO29" s="795"/>
      <c r="AP29" s="795"/>
      <c r="AQ29" s="795"/>
      <c r="AR29" s="795"/>
      <c r="AS29" s="795"/>
      <c r="AT29" s="795"/>
      <c r="AU29" s="796"/>
    </row>
    <row r="30" ht="33.0" customHeight="1">
      <c r="A30" s="749">
        <f t="shared" si="5"/>
        <v>20</v>
      </c>
      <c r="B30" s="761" t="str">
        <f>IF('基本情報入力シート'!C73="","",'基本情報入力シート'!C73)</f>
        <v/>
      </c>
      <c r="C30" s="19"/>
      <c r="D30" s="19"/>
      <c r="E30" s="19"/>
      <c r="F30" s="19"/>
      <c r="G30" s="19"/>
      <c r="H30" s="19"/>
      <c r="I30" s="19"/>
      <c r="J30" s="19"/>
      <c r="K30" s="41"/>
      <c r="L30" s="749" t="str">
        <f>IF('基本情報入力シート'!M73="","",'基本情報入力シート'!M73)</f>
        <v/>
      </c>
      <c r="M30" s="749" t="str">
        <f>IF('基本情報入力シート'!R73="","",'基本情報入力シート'!R73)</f>
        <v/>
      </c>
      <c r="N30" s="749" t="str">
        <f>IF('基本情報入力シート'!W73="","",'基本情報入力シート'!W73)</f>
        <v/>
      </c>
      <c r="O30" s="749" t="str">
        <f>IF('基本情報入力シート'!X73="","",'基本情報入力シート'!X73)</f>
        <v/>
      </c>
      <c r="P30" s="751" t="str">
        <f>IF('基本情報入力シート'!Y73="","",'基本情報入力シート'!Y73)</f>
        <v/>
      </c>
      <c r="Q30" s="752" t="str">
        <f>IF('基本情報入力シート'!Z73="","",'基本情報入力シート'!Z73)</f>
        <v/>
      </c>
      <c r="R30" s="788" t="str">
        <f>IF('基本情報入力シート'!AA73="","",'基本情報入力シート'!AA73)</f>
        <v/>
      </c>
      <c r="S30" s="789"/>
      <c r="T30" s="790"/>
      <c r="U30" s="756" t="str">
        <f>IFERROR(VLOOKUP(P30,【参考】数式用!$A$5:$I$28,MATCH(T30,【参考】数式用!$H$4:$I$4,0)+7,0),"")))</f>
        <v>#ERROR!</v>
      </c>
      <c r="V30" s="791"/>
      <c r="W30" s="129" t="s">
        <v>98</v>
      </c>
      <c r="X30" s="792"/>
      <c r="Y30" s="130" t="s">
        <v>129</v>
      </c>
      <c r="Z30" s="792"/>
      <c r="AA30" s="130" t="s">
        <v>378</v>
      </c>
      <c r="AB30" s="792"/>
      <c r="AC30" s="130" t="s">
        <v>129</v>
      </c>
      <c r="AD30" s="792"/>
      <c r="AE30" s="130" t="s">
        <v>130</v>
      </c>
      <c r="AF30" s="758" t="s">
        <v>141</v>
      </c>
      <c r="AG30" s="759" t="str">
        <f t="shared" si="1"/>
        <v/>
      </c>
      <c r="AH30" s="758" t="s">
        <v>379</v>
      </c>
      <c r="AI30" s="760" t="str">
        <f t="shared" si="2"/>
        <v/>
      </c>
      <c r="AJ30" s="5"/>
      <c r="AK30" s="793" t="str">
        <f t="shared" si="3"/>
        <v>○</v>
      </c>
      <c r="AL30" s="794" t="str">
        <f t="shared" si="4"/>
        <v/>
      </c>
      <c r="AM30" s="795"/>
      <c r="AN30" s="795"/>
      <c r="AO30" s="795"/>
      <c r="AP30" s="795"/>
      <c r="AQ30" s="795"/>
      <c r="AR30" s="795"/>
      <c r="AS30" s="795"/>
      <c r="AT30" s="795"/>
      <c r="AU30" s="796"/>
    </row>
    <row r="31" ht="33.0" customHeight="1">
      <c r="A31" s="749">
        <f t="shared" si="5"/>
        <v>21</v>
      </c>
      <c r="B31" s="761" t="str">
        <f>IF('基本情報入力シート'!C74="","",'基本情報入力シート'!C74)</f>
        <v/>
      </c>
      <c r="C31" s="19"/>
      <c r="D31" s="19"/>
      <c r="E31" s="19"/>
      <c r="F31" s="19"/>
      <c r="G31" s="19"/>
      <c r="H31" s="19"/>
      <c r="I31" s="19"/>
      <c r="J31" s="19"/>
      <c r="K31" s="41"/>
      <c r="L31" s="749" t="str">
        <f>IF('基本情報入力シート'!M74="","",'基本情報入力シート'!M74)</f>
        <v/>
      </c>
      <c r="M31" s="749" t="str">
        <f>IF('基本情報入力シート'!R74="","",'基本情報入力シート'!R74)</f>
        <v/>
      </c>
      <c r="N31" s="749" t="str">
        <f>IF('基本情報入力シート'!W74="","",'基本情報入力シート'!W74)</f>
        <v/>
      </c>
      <c r="O31" s="749" t="str">
        <f>IF('基本情報入力シート'!X74="","",'基本情報入力シート'!X74)</f>
        <v/>
      </c>
      <c r="P31" s="751" t="str">
        <f>IF('基本情報入力シート'!Y74="","",'基本情報入力シート'!Y74)</f>
        <v/>
      </c>
      <c r="Q31" s="752" t="str">
        <f>IF('基本情報入力シート'!Z74="","",'基本情報入力シート'!Z74)</f>
        <v/>
      </c>
      <c r="R31" s="788" t="str">
        <f>IF('基本情報入力シート'!AA74="","",'基本情報入力シート'!AA74)</f>
        <v/>
      </c>
      <c r="S31" s="789"/>
      <c r="T31" s="790"/>
      <c r="U31" s="756" t="str">
        <f>IFERROR(VLOOKUP(P31,【参考】数式用!$A$5:$I$28,MATCH(T31,【参考】数式用!$H$4:$I$4,0)+7,0),"")))</f>
        <v>#ERROR!</v>
      </c>
      <c r="V31" s="791"/>
      <c r="W31" s="129" t="s">
        <v>98</v>
      </c>
      <c r="X31" s="792"/>
      <c r="Y31" s="130" t="s">
        <v>129</v>
      </c>
      <c r="Z31" s="792"/>
      <c r="AA31" s="130" t="s">
        <v>378</v>
      </c>
      <c r="AB31" s="792"/>
      <c r="AC31" s="130" t="s">
        <v>129</v>
      </c>
      <c r="AD31" s="792"/>
      <c r="AE31" s="130" t="s">
        <v>130</v>
      </c>
      <c r="AF31" s="758" t="s">
        <v>141</v>
      </c>
      <c r="AG31" s="759" t="str">
        <f t="shared" si="1"/>
        <v/>
      </c>
      <c r="AH31" s="758" t="s">
        <v>379</v>
      </c>
      <c r="AI31" s="760" t="str">
        <f t="shared" si="2"/>
        <v/>
      </c>
      <c r="AJ31" s="5"/>
      <c r="AK31" s="793" t="str">
        <f t="shared" si="3"/>
        <v>○</v>
      </c>
      <c r="AL31" s="794" t="str">
        <f t="shared" si="4"/>
        <v/>
      </c>
      <c r="AM31" s="795"/>
      <c r="AN31" s="795"/>
      <c r="AO31" s="795"/>
      <c r="AP31" s="795"/>
      <c r="AQ31" s="795"/>
      <c r="AR31" s="795"/>
      <c r="AS31" s="795"/>
      <c r="AT31" s="795"/>
      <c r="AU31" s="796"/>
    </row>
    <row r="32" ht="33.0" customHeight="1">
      <c r="A32" s="749">
        <f t="shared" si="5"/>
        <v>22</v>
      </c>
      <c r="B32" s="761" t="str">
        <f>IF('基本情報入力シート'!C75="","",'基本情報入力シート'!C75)</f>
        <v/>
      </c>
      <c r="C32" s="19"/>
      <c r="D32" s="19"/>
      <c r="E32" s="19"/>
      <c r="F32" s="19"/>
      <c r="G32" s="19"/>
      <c r="H32" s="19"/>
      <c r="I32" s="19"/>
      <c r="J32" s="19"/>
      <c r="K32" s="41"/>
      <c r="L32" s="749" t="str">
        <f>IF('基本情報入力シート'!M75="","",'基本情報入力シート'!M75)</f>
        <v/>
      </c>
      <c r="M32" s="749" t="str">
        <f>IF('基本情報入力シート'!R75="","",'基本情報入力シート'!R75)</f>
        <v/>
      </c>
      <c r="N32" s="749" t="str">
        <f>IF('基本情報入力シート'!W75="","",'基本情報入力シート'!W75)</f>
        <v/>
      </c>
      <c r="O32" s="749" t="str">
        <f>IF('基本情報入力シート'!X75="","",'基本情報入力シート'!X75)</f>
        <v/>
      </c>
      <c r="P32" s="751" t="str">
        <f>IF('基本情報入力シート'!Y75="","",'基本情報入力シート'!Y75)</f>
        <v/>
      </c>
      <c r="Q32" s="752" t="str">
        <f>IF('基本情報入力シート'!Z75="","",'基本情報入力シート'!Z75)</f>
        <v/>
      </c>
      <c r="R32" s="788" t="str">
        <f>IF('基本情報入力シート'!AA75="","",'基本情報入力シート'!AA75)</f>
        <v/>
      </c>
      <c r="S32" s="789"/>
      <c r="T32" s="790"/>
      <c r="U32" s="756" t="str">
        <f>IFERROR(VLOOKUP(P32,【参考】数式用!$A$5:$I$28,MATCH(T32,【参考】数式用!$H$4:$I$4,0)+7,0),"")))</f>
        <v>#ERROR!</v>
      </c>
      <c r="V32" s="791"/>
      <c r="W32" s="129" t="s">
        <v>98</v>
      </c>
      <c r="X32" s="792"/>
      <c r="Y32" s="130" t="s">
        <v>129</v>
      </c>
      <c r="Z32" s="792"/>
      <c r="AA32" s="130" t="s">
        <v>378</v>
      </c>
      <c r="AB32" s="792"/>
      <c r="AC32" s="130" t="s">
        <v>129</v>
      </c>
      <c r="AD32" s="792"/>
      <c r="AE32" s="130" t="s">
        <v>130</v>
      </c>
      <c r="AF32" s="758" t="s">
        <v>141</v>
      </c>
      <c r="AG32" s="759" t="str">
        <f t="shared" si="1"/>
        <v/>
      </c>
      <c r="AH32" s="758" t="s">
        <v>379</v>
      </c>
      <c r="AI32" s="760" t="str">
        <f t="shared" si="2"/>
        <v/>
      </c>
      <c r="AJ32" s="5"/>
      <c r="AK32" s="793" t="str">
        <f t="shared" si="3"/>
        <v>○</v>
      </c>
      <c r="AL32" s="794" t="str">
        <f t="shared" si="4"/>
        <v/>
      </c>
      <c r="AM32" s="795"/>
      <c r="AN32" s="795"/>
      <c r="AO32" s="795"/>
      <c r="AP32" s="795"/>
      <c r="AQ32" s="795"/>
      <c r="AR32" s="795"/>
      <c r="AS32" s="795"/>
      <c r="AT32" s="795"/>
      <c r="AU32" s="796"/>
    </row>
    <row r="33" ht="33.0" customHeight="1">
      <c r="A33" s="749">
        <f t="shared" si="5"/>
        <v>23</v>
      </c>
      <c r="B33" s="761" t="str">
        <f>IF('基本情報入力シート'!C76="","",'基本情報入力シート'!C76)</f>
        <v/>
      </c>
      <c r="C33" s="19"/>
      <c r="D33" s="19"/>
      <c r="E33" s="19"/>
      <c r="F33" s="19"/>
      <c r="G33" s="19"/>
      <c r="H33" s="19"/>
      <c r="I33" s="19"/>
      <c r="J33" s="19"/>
      <c r="K33" s="41"/>
      <c r="L33" s="749" t="str">
        <f>IF('基本情報入力シート'!M76="","",'基本情報入力シート'!M76)</f>
        <v/>
      </c>
      <c r="M33" s="749" t="str">
        <f>IF('基本情報入力シート'!R76="","",'基本情報入力シート'!R76)</f>
        <v/>
      </c>
      <c r="N33" s="749" t="str">
        <f>IF('基本情報入力シート'!W76="","",'基本情報入力シート'!W76)</f>
        <v/>
      </c>
      <c r="O33" s="749" t="str">
        <f>IF('基本情報入力シート'!X76="","",'基本情報入力シート'!X76)</f>
        <v/>
      </c>
      <c r="P33" s="751" t="str">
        <f>IF('基本情報入力シート'!Y76="","",'基本情報入力シート'!Y76)</f>
        <v/>
      </c>
      <c r="Q33" s="752" t="str">
        <f>IF('基本情報入力シート'!Z76="","",'基本情報入力シート'!Z76)</f>
        <v/>
      </c>
      <c r="R33" s="788" t="str">
        <f>IF('基本情報入力シート'!AA76="","",'基本情報入力シート'!AA76)</f>
        <v/>
      </c>
      <c r="S33" s="789"/>
      <c r="T33" s="790"/>
      <c r="U33" s="756" t="str">
        <f>IFERROR(VLOOKUP(P33,【参考】数式用!$A$5:$I$28,MATCH(T33,【参考】数式用!$H$4:$I$4,0)+7,0),"")))</f>
        <v>#ERROR!</v>
      </c>
      <c r="V33" s="791"/>
      <c r="W33" s="129" t="s">
        <v>98</v>
      </c>
      <c r="X33" s="792"/>
      <c r="Y33" s="130" t="s">
        <v>129</v>
      </c>
      <c r="Z33" s="792"/>
      <c r="AA33" s="130" t="s">
        <v>378</v>
      </c>
      <c r="AB33" s="792"/>
      <c r="AC33" s="130" t="s">
        <v>129</v>
      </c>
      <c r="AD33" s="792"/>
      <c r="AE33" s="130" t="s">
        <v>130</v>
      </c>
      <c r="AF33" s="758" t="s">
        <v>141</v>
      </c>
      <c r="AG33" s="759" t="str">
        <f t="shared" si="1"/>
        <v/>
      </c>
      <c r="AH33" s="758" t="s">
        <v>379</v>
      </c>
      <c r="AI33" s="760" t="str">
        <f t="shared" si="2"/>
        <v/>
      </c>
      <c r="AJ33" s="5"/>
      <c r="AK33" s="793" t="str">
        <f t="shared" si="3"/>
        <v>○</v>
      </c>
      <c r="AL33" s="794" t="str">
        <f t="shared" si="4"/>
        <v/>
      </c>
      <c r="AM33" s="795"/>
      <c r="AN33" s="795"/>
      <c r="AO33" s="795"/>
      <c r="AP33" s="795"/>
      <c r="AQ33" s="795"/>
      <c r="AR33" s="795"/>
      <c r="AS33" s="795"/>
      <c r="AT33" s="795"/>
      <c r="AU33" s="796"/>
    </row>
    <row r="34" ht="33.0" customHeight="1">
      <c r="A34" s="749">
        <f t="shared" si="5"/>
        <v>24</v>
      </c>
      <c r="B34" s="761" t="str">
        <f>IF('基本情報入力シート'!C77="","",'基本情報入力シート'!C77)</f>
        <v/>
      </c>
      <c r="C34" s="19"/>
      <c r="D34" s="19"/>
      <c r="E34" s="19"/>
      <c r="F34" s="19"/>
      <c r="G34" s="19"/>
      <c r="H34" s="19"/>
      <c r="I34" s="19"/>
      <c r="J34" s="19"/>
      <c r="K34" s="41"/>
      <c r="L34" s="749" t="str">
        <f>IF('基本情報入力シート'!M77="","",'基本情報入力シート'!M77)</f>
        <v/>
      </c>
      <c r="M34" s="749" t="str">
        <f>IF('基本情報入力シート'!R77="","",'基本情報入力シート'!R77)</f>
        <v/>
      </c>
      <c r="N34" s="749" t="str">
        <f>IF('基本情報入力シート'!W77="","",'基本情報入力シート'!W77)</f>
        <v/>
      </c>
      <c r="O34" s="749" t="str">
        <f>IF('基本情報入力シート'!X77="","",'基本情報入力シート'!X77)</f>
        <v/>
      </c>
      <c r="P34" s="751" t="str">
        <f>IF('基本情報入力シート'!Y77="","",'基本情報入力シート'!Y77)</f>
        <v/>
      </c>
      <c r="Q34" s="752" t="str">
        <f>IF('基本情報入力シート'!Z77="","",'基本情報入力シート'!Z77)</f>
        <v/>
      </c>
      <c r="R34" s="788" t="str">
        <f>IF('基本情報入力シート'!AA77="","",'基本情報入力シート'!AA77)</f>
        <v/>
      </c>
      <c r="S34" s="789"/>
      <c r="T34" s="790"/>
      <c r="U34" s="756" t="str">
        <f>IFERROR(VLOOKUP(P34,【参考】数式用!$A$5:$I$28,MATCH(T34,【参考】数式用!$H$4:$I$4,0)+7,0),"")))</f>
        <v>#ERROR!</v>
      </c>
      <c r="V34" s="791"/>
      <c r="W34" s="129" t="s">
        <v>98</v>
      </c>
      <c r="X34" s="792"/>
      <c r="Y34" s="130" t="s">
        <v>129</v>
      </c>
      <c r="Z34" s="792"/>
      <c r="AA34" s="130" t="s">
        <v>378</v>
      </c>
      <c r="AB34" s="792"/>
      <c r="AC34" s="130" t="s">
        <v>129</v>
      </c>
      <c r="AD34" s="792"/>
      <c r="AE34" s="130" t="s">
        <v>130</v>
      </c>
      <c r="AF34" s="758" t="s">
        <v>141</v>
      </c>
      <c r="AG34" s="759" t="str">
        <f t="shared" si="1"/>
        <v/>
      </c>
      <c r="AH34" s="758" t="s">
        <v>379</v>
      </c>
      <c r="AI34" s="760" t="str">
        <f t="shared" si="2"/>
        <v/>
      </c>
      <c r="AJ34" s="5"/>
      <c r="AK34" s="793" t="str">
        <f t="shared" si="3"/>
        <v>○</v>
      </c>
      <c r="AL34" s="794" t="str">
        <f t="shared" si="4"/>
        <v/>
      </c>
      <c r="AM34" s="795"/>
      <c r="AN34" s="795"/>
      <c r="AO34" s="795"/>
      <c r="AP34" s="795"/>
      <c r="AQ34" s="795"/>
      <c r="AR34" s="795"/>
      <c r="AS34" s="795"/>
      <c r="AT34" s="795"/>
      <c r="AU34" s="796"/>
    </row>
    <row r="35" ht="33.0" customHeight="1">
      <c r="A35" s="749">
        <f t="shared" si="5"/>
        <v>25</v>
      </c>
      <c r="B35" s="761" t="str">
        <f>IF('基本情報入力シート'!C78="","",'基本情報入力シート'!C78)</f>
        <v/>
      </c>
      <c r="C35" s="19"/>
      <c r="D35" s="19"/>
      <c r="E35" s="19"/>
      <c r="F35" s="19"/>
      <c r="G35" s="19"/>
      <c r="H35" s="19"/>
      <c r="I35" s="19"/>
      <c r="J35" s="19"/>
      <c r="K35" s="41"/>
      <c r="L35" s="749" t="str">
        <f>IF('基本情報入力シート'!M78="","",'基本情報入力シート'!M78)</f>
        <v/>
      </c>
      <c r="M35" s="749" t="str">
        <f>IF('基本情報入力シート'!R78="","",'基本情報入力シート'!R78)</f>
        <v/>
      </c>
      <c r="N35" s="749" t="str">
        <f>IF('基本情報入力シート'!W78="","",'基本情報入力シート'!W78)</f>
        <v/>
      </c>
      <c r="O35" s="749" t="str">
        <f>IF('基本情報入力シート'!X78="","",'基本情報入力シート'!X78)</f>
        <v/>
      </c>
      <c r="P35" s="751" t="str">
        <f>IF('基本情報入力シート'!Y78="","",'基本情報入力シート'!Y78)</f>
        <v/>
      </c>
      <c r="Q35" s="752" t="str">
        <f>IF('基本情報入力シート'!Z78="","",'基本情報入力シート'!Z78)</f>
        <v/>
      </c>
      <c r="R35" s="788" t="str">
        <f>IF('基本情報入力シート'!AA78="","",'基本情報入力シート'!AA78)</f>
        <v/>
      </c>
      <c r="S35" s="789"/>
      <c r="T35" s="790"/>
      <c r="U35" s="756" t="str">
        <f>IFERROR(VLOOKUP(P35,【参考】数式用!$A$5:$I$28,MATCH(T35,【参考】数式用!$H$4:$I$4,0)+7,0),"")))</f>
        <v>#ERROR!</v>
      </c>
      <c r="V35" s="791"/>
      <c r="W35" s="129" t="s">
        <v>98</v>
      </c>
      <c r="X35" s="792"/>
      <c r="Y35" s="130" t="s">
        <v>129</v>
      </c>
      <c r="Z35" s="792"/>
      <c r="AA35" s="130" t="s">
        <v>378</v>
      </c>
      <c r="AB35" s="792"/>
      <c r="AC35" s="130" t="s">
        <v>129</v>
      </c>
      <c r="AD35" s="792"/>
      <c r="AE35" s="130" t="s">
        <v>130</v>
      </c>
      <c r="AF35" s="758" t="s">
        <v>141</v>
      </c>
      <c r="AG35" s="759" t="str">
        <f t="shared" si="1"/>
        <v/>
      </c>
      <c r="AH35" s="758" t="s">
        <v>379</v>
      </c>
      <c r="AI35" s="760" t="str">
        <f t="shared" si="2"/>
        <v/>
      </c>
      <c r="AJ35" s="5"/>
      <c r="AK35" s="793" t="str">
        <f t="shared" si="3"/>
        <v>○</v>
      </c>
      <c r="AL35" s="794" t="str">
        <f t="shared" si="4"/>
        <v/>
      </c>
      <c r="AM35" s="795"/>
      <c r="AN35" s="795"/>
      <c r="AO35" s="795"/>
      <c r="AP35" s="795"/>
      <c r="AQ35" s="795"/>
      <c r="AR35" s="795"/>
      <c r="AS35" s="795"/>
      <c r="AT35" s="795"/>
      <c r="AU35" s="796"/>
    </row>
    <row r="36" ht="33.0" customHeight="1">
      <c r="A36" s="749">
        <f t="shared" si="5"/>
        <v>26</v>
      </c>
      <c r="B36" s="761" t="str">
        <f>IF('基本情報入力シート'!C79="","",'基本情報入力シート'!C79)</f>
        <v/>
      </c>
      <c r="C36" s="19"/>
      <c r="D36" s="19"/>
      <c r="E36" s="19"/>
      <c r="F36" s="19"/>
      <c r="G36" s="19"/>
      <c r="H36" s="19"/>
      <c r="I36" s="19"/>
      <c r="J36" s="19"/>
      <c r="K36" s="41"/>
      <c r="L36" s="749" t="str">
        <f>IF('基本情報入力シート'!M79="","",'基本情報入力シート'!M79)</f>
        <v/>
      </c>
      <c r="M36" s="749" t="str">
        <f>IF('基本情報入力シート'!R79="","",'基本情報入力シート'!R79)</f>
        <v/>
      </c>
      <c r="N36" s="749" t="str">
        <f>IF('基本情報入力シート'!W79="","",'基本情報入力シート'!W79)</f>
        <v/>
      </c>
      <c r="O36" s="749" t="str">
        <f>IF('基本情報入力シート'!X79="","",'基本情報入力シート'!X79)</f>
        <v/>
      </c>
      <c r="P36" s="751" t="str">
        <f>IF('基本情報入力シート'!Y79="","",'基本情報入力シート'!Y79)</f>
        <v/>
      </c>
      <c r="Q36" s="752" t="str">
        <f>IF('基本情報入力シート'!Z79="","",'基本情報入力シート'!Z79)</f>
        <v/>
      </c>
      <c r="R36" s="788" t="str">
        <f>IF('基本情報入力シート'!AA79="","",'基本情報入力シート'!AA79)</f>
        <v/>
      </c>
      <c r="S36" s="789"/>
      <c r="T36" s="790"/>
      <c r="U36" s="756" t="str">
        <f>IFERROR(VLOOKUP(P36,【参考】数式用!$A$5:$I$28,MATCH(T36,【参考】数式用!$H$4:$I$4,0)+7,0),"")))</f>
        <v>#ERROR!</v>
      </c>
      <c r="V36" s="791"/>
      <c r="W36" s="129" t="s">
        <v>98</v>
      </c>
      <c r="X36" s="792"/>
      <c r="Y36" s="130" t="s">
        <v>129</v>
      </c>
      <c r="Z36" s="792"/>
      <c r="AA36" s="130" t="s">
        <v>378</v>
      </c>
      <c r="AB36" s="792"/>
      <c r="AC36" s="130" t="s">
        <v>129</v>
      </c>
      <c r="AD36" s="792"/>
      <c r="AE36" s="130" t="s">
        <v>130</v>
      </c>
      <c r="AF36" s="758" t="s">
        <v>141</v>
      </c>
      <c r="AG36" s="759" t="str">
        <f t="shared" si="1"/>
        <v/>
      </c>
      <c r="AH36" s="758" t="s">
        <v>379</v>
      </c>
      <c r="AI36" s="760" t="str">
        <f t="shared" si="2"/>
        <v/>
      </c>
      <c r="AJ36" s="5"/>
      <c r="AK36" s="793" t="str">
        <f t="shared" si="3"/>
        <v>○</v>
      </c>
      <c r="AL36" s="794" t="str">
        <f t="shared" si="4"/>
        <v/>
      </c>
      <c r="AM36" s="795"/>
      <c r="AN36" s="795"/>
      <c r="AO36" s="795"/>
      <c r="AP36" s="795"/>
      <c r="AQ36" s="795"/>
      <c r="AR36" s="795"/>
      <c r="AS36" s="795"/>
      <c r="AT36" s="795"/>
      <c r="AU36" s="796"/>
    </row>
    <row r="37" ht="33.0" customHeight="1">
      <c r="A37" s="749">
        <f t="shared" si="5"/>
        <v>27</v>
      </c>
      <c r="B37" s="761" t="str">
        <f>IF('基本情報入力シート'!C80="","",'基本情報入力シート'!C80)</f>
        <v/>
      </c>
      <c r="C37" s="19"/>
      <c r="D37" s="19"/>
      <c r="E37" s="19"/>
      <c r="F37" s="19"/>
      <c r="G37" s="19"/>
      <c r="H37" s="19"/>
      <c r="I37" s="19"/>
      <c r="J37" s="19"/>
      <c r="K37" s="41"/>
      <c r="L37" s="749" t="str">
        <f>IF('基本情報入力シート'!M80="","",'基本情報入力シート'!M80)</f>
        <v/>
      </c>
      <c r="M37" s="749" t="str">
        <f>IF('基本情報入力シート'!R80="","",'基本情報入力シート'!R80)</f>
        <v/>
      </c>
      <c r="N37" s="749" t="str">
        <f>IF('基本情報入力シート'!W80="","",'基本情報入力シート'!W80)</f>
        <v/>
      </c>
      <c r="O37" s="749" t="str">
        <f>IF('基本情報入力シート'!X80="","",'基本情報入力シート'!X80)</f>
        <v/>
      </c>
      <c r="P37" s="751" t="str">
        <f>IF('基本情報入力シート'!Y80="","",'基本情報入力シート'!Y80)</f>
        <v/>
      </c>
      <c r="Q37" s="752" t="str">
        <f>IF('基本情報入力シート'!Z80="","",'基本情報入力シート'!Z80)</f>
        <v/>
      </c>
      <c r="R37" s="788" t="str">
        <f>IF('基本情報入力シート'!AA80="","",'基本情報入力シート'!AA80)</f>
        <v/>
      </c>
      <c r="S37" s="789"/>
      <c r="T37" s="790"/>
      <c r="U37" s="756" t="str">
        <f>IFERROR(VLOOKUP(P37,【参考】数式用!$A$5:$I$28,MATCH(T37,【参考】数式用!$H$4:$I$4,0)+7,0),"")))</f>
        <v>#ERROR!</v>
      </c>
      <c r="V37" s="791"/>
      <c r="W37" s="129" t="s">
        <v>98</v>
      </c>
      <c r="X37" s="792"/>
      <c r="Y37" s="130" t="s">
        <v>129</v>
      </c>
      <c r="Z37" s="792"/>
      <c r="AA37" s="130" t="s">
        <v>378</v>
      </c>
      <c r="AB37" s="792"/>
      <c r="AC37" s="130" t="s">
        <v>129</v>
      </c>
      <c r="AD37" s="792"/>
      <c r="AE37" s="130" t="s">
        <v>130</v>
      </c>
      <c r="AF37" s="758" t="s">
        <v>141</v>
      </c>
      <c r="AG37" s="759" t="str">
        <f t="shared" si="1"/>
        <v/>
      </c>
      <c r="AH37" s="758" t="s">
        <v>379</v>
      </c>
      <c r="AI37" s="760" t="str">
        <f t="shared" si="2"/>
        <v/>
      </c>
      <c r="AJ37" s="5"/>
      <c r="AK37" s="793" t="str">
        <f t="shared" si="3"/>
        <v>○</v>
      </c>
      <c r="AL37" s="794" t="str">
        <f t="shared" si="4"/>
        <v/>
      </c>
      <c r="AM37" s="795"/>
      <c r="AN37" s="795"/>
      <c r="AO37" s="795"/>
      <c r="AP37" s="795"/>
      <c r="AQ37" s="795"/>
      <c r="AR37" s="795"/>
      <c r="AS37" s="795"/>
      <c r="AT37" s="795"/>
      <c r="AU37" s="796"/>
    </row>
    <row r="38" ht="33.0" customHeight="1">
      <c r="A38" s="749">
        <f t="shared" si="5"/>
        <v>28</v>
      </c>
      <c r="B38" s="761" t="str">
        <f>IF('基本情報入力シート'!C81="","",'基本情報入力シート'!C81)</f>
        <v/>
      </c>
      <c r="C38" s="19"/>
      <c r="D38" s="19"/>
      <c r="E38" s="19"/>
      <c r="F38" s="19"/>
      <c r="G38" s="19"/>
      <c r="H38" s="19"/>
      <c r="I38" s="19"/>
      <c r="J38" s="19"/>
      <c r="K38" s="41"/>
      <c r="L38" s="749" t="str">
        <f>IF('基本情報入力シート'!M81="","",'基本情報入力シート'!M81)</f>
        <v/>
      </c>
      <c r="M38" s="749" t="str">
        <f>IF('基本情報入力シート'!R81="","",'基本情報入力シート'!R81)</f>
        <v/>
      </c>
      <c r="N38" s="749" t="str">
        <f>IF('基本情報入力シート'!W81="","",'基本情報入力シート'!W81)</f>
        <v/>
      </c>
      <c r="O38" s="749" t="str">
        <f>IF('基本情報入力シート'!X81="","",'基本情報入力シート'!X81)</f>
        <v/>
      </c>
      <c r="P38" s="751" t="str">
        <f>IF('基本情報入力シート'!Y81="","",'基本情報入力シート'!Y81)</f>
        <v/>
      </c>
      <c r="Q38" s="752" t="str">
        <f>IF('基本情報入力シート'!Z81="","",'基本情報入力シート'!Z81)</f>
        <v/>
      </c>
      <c r="R38" s="788" t="str">
        <f>IF('基本情報入力シート'!AA81="","",'基本情報入力シート'!AA81)</f>
        <v/>
      </c>
      <c r="S38" s="789"/>
      <c r="T38" s="790"/>
      <c r="U38" s="756" t="str">
        <f>IFERROR(VLOOKUP(P38,【参考】数式用!$A$5:$I$28,MATCH(T38,【参考】数式用!$H$4:$I$4,0)+7,0),"")))</f>
        <v>#ERROR!</v>
      </c>
      <c r="V38" s="791"/>
      <c r="W38" s="129" t="s">
        <v>98</v>
      </c>
      <c r="X38" s="792"/>
      <c r="Y38" s="130" t="s">
        <v>129</v>
      </c>
      <c r="Z38" s="792"/>
      <c r="AA38" s="130" t="s">
        <v>378</v>
      </c>
      <c r="AB38" s="792"/>
      <c r="AC38" s="130" t="s">
        <v>129</v>
      </c>
      <c r="AD38" s="792"/>
      <c r="AE38" s="130" t="s">
        <v>130</v>
      </c>
      <c r="AF38" s="758" t="s">
        <v>141</v>
      </c>
      <c r="AG38" s="759" t="str">
        <f t="shared" si="1"/>
        <v/>
      </c>
      <c r="AH38" s="758" t="s">
        <v>379</v>
      </c>
      <c r="AI38" s="760" t="str">
        <f t="shared" si="2"/>
        <v/>
      </c>
      <c r="AJ38" s="5"/>
      <c r="AK38" s="793" t="str">
        <f t="shared" si="3"/>
        <v>○</v>
      </c>
      <c r="AL38" s="794" t="str">
        <f t="shared" si="4"/>
        <v/>
      </c>
      <c r="AM38" s="795"/>
      <c r="AN38" s="795"/>
      <c r="AO38" s="795"/>
      <c r="AP38" s="795"/>
      <c r="AQ38" s="795"/>
      <c r="AR38" s="795"/>
      <c r="AS38" s="795"/>
      <c r="AT38" s="795"/>
      <c r="AU38" s="796"/>
    </row>
    <row r="39" ht="33.0" customHeight="1">
      <c r="A39" s="749">
        <f t="shared" si="5"/>
        <v>29</v>
      </c>
      <c r="B39" s="761" t="str">
        <f>IF('基本情報入力シート'!C82="","",'基本情報入力シート'!C82)</f>
        <v/>
      </c>
      <c r="C39" s="19"/>
      <c r="D39" s="19"/>
      <c r="E39" s="19"/>
      <c r="F39" s="19"/>
      <c r="G39" s="19"/>
      <c r="H39" s="19"/>
      <c r="I39" s="19"/>
      <c r="J39" s="19"/>
      <c r="K39" s="41"/>
      <c r="L39" s="749" t="str">
        <f>IF('基本情報入力シート'!M82="","",'基本情報入力シート'!M82)</f>
        <v/>
      </c>
      <c r="M39" s="749" t="str">
        <f>IF('基本情報入力シート'!R82="","",'基本情報入力シート'!R82)</f>
        <v/>
      </c>
      <c r="N39" s="749" t="str">
        <f>IF('基本情報入力シート'!W82="","",'基本情報入力シート'!W82)</f>
        <v/>
      </c>
      <c r="O39" s="749" t="str">
        <f>IF('基本情報入力シート'!X82="","",'基本情報入力シート'!X82)</f>
        <v/>
      </c>
      <c r="P39" s="751" t="str">
        <f>IF('基本情報入力シート'!Y82="","",'基本情報入力シート'!Y82)</f>
        <v/>
      </c>
      <c r="Q39" s="752" t="str">
        <f>IF('基本情報入力シート'!Z82="","",'基本情報入力シート'!Z82)</f>
        <v/>
      </c>
      <c r="R39" s="788" t="str">
        <f>IF('基本情報入力シート'!AA82="","",'基本情報入力シート'!AA82)</f>
        <v/>
      </c>
      <c r="S39" s="789"/>
      <c r="T39" s="790"/>
      <c r="U39" s="756" t="str">
        <f>IFERROR(VLOOKUP(P39,【参考】数式用!$A$5:$I$28,MATCH(T39,【参考】数式用!$H$4:$I$4,0)+7,0),"")))</f>
        <v>#ERROR!</v>
      </c>
      <c r="V39" s="791"/>
      <c r="W39" s="129" t="s">
        <v>98</v>
      </c>
      <c r="X39" s="792"/>
      <c r="Y39" s="130" t="s">
        <v>129</v>
      </c>
      <c r="Z39" s="792"/>
      <c r="AA39" s="130" t="s">
        <v>378</v>
      </c>
      <c r="AB39" s="792"/>
      <c r="AC39" s="130" t="s">
        <v>129</v>
      </c>
      <c r="AD39" s="792"/>
      <c r="AE39" s="130" t="s">
        <v>130</v>
      </c>
      <c r="AF39" s="758" t="s">
        <v>141</v>
      </c>
      <c r="AG39" s="759" t="str">
        <f t="shared" si="1"/>
        <v/>
      </c>
      <c r="AH39" s="758" t="s">
        <v>379</v>
      </c>
      <c r="AI39" s="760" t="str">
        <f t="shared" si="2"/>
        <v/>
      </c>
      <c r="AJ39" s="5"/>
      <c r="AK39" s="793" t="str">
        <f t="shared" si="3"/>
        <v>○</v>
      </c>
      <c r="AL39" s="794" t="str">
        <f t="shared" si="4"/>
        <v/>
      </c>
      <c r="AM39" s="795"/>
      <c r="AN39" s="795"/>
      <c r="AO39" s="795"/>
      <c r="AP39" s="795"/>
      <c r="AQ39" s="795"/>
      <c r="AR39" s="795"/>
      <c r="AS39" s="795"/>
      <c r="AT39" s="795"/>
      <c r="AU39" s="796"/>
    </row>
    <row r="40" ht="33.0" customHeight="1">
      <c r="A40" s="749">
        <f t="shared" si="5"/>
        <v>30</v>
      </c>
      <c r="B40" s="761" t="str">
        <f>IF('基本情報入力シート'!C83="","",'基本情報入力シート'!C83)</f>
        <v/>
      </c>
      <c r="C40" s="19"/>
      <c r="D40" s="19"/>
      <c r="E40" s="19"/>
      <c r="F40" s="19"/>
      <c r="G40" s="19"/>
      <c r="H40" s="19"/>
      <c r="I40" s="19"/>
      <c r="J40" s="19"/>
      <c r="K40" s="41"/>
      <c r="L40" s="749" t="str">
        <f>IF('基本情報入力シート'!M83="","",'基本情報入力シート'!M83)</f>
        <v/>
      </c>
      <c r="M40" s="749" t="str">
        <f>IF('基本情報入力シート'!R83="","",'基本情報入力シート'!R83)</f>
        <v/>
      </c>
      <c r="N40" s="749" t="str">
        <f>IF('基本情報入力シート'!W83="","",'基本情報入力シート'!W83)</f>
        <v/>
      </c>
      <c r="O40" s="749" t="str">
        <f>IF('基本情報入力シート'!X83="","",'基本情報入力シート'!X83)</f>
        <v/>
      </c>
      <c r="P40" s="751" t="str">
        <f>IF('基本情報入力シート'!Y83="","",'基本情報入力シート'!Y83)</f>
        <v/>
      </c>
      <c r="Q40" s="752" t="str">
        <f>IF('基本情報入力シート'!Z83="","",'基本情報入力シート'!Z83)</f>
        <v/>
      </c>
      <c r="R40" s="788" t="str">
        <f>IF('基本情報入力シート'!AA83="","",'基本情報入力シート'!AA83)</f>
        <v/>
      </c>
      <c r="S40" s="789"/>
      <c r="T40" s="790"/>
      <c r="U40" s="756" t="str">
        <f>IFERROR(VLOOKUP(P40,【参考】数式用!$A$5:$I$28,MATCH(T40,【参考】数式用!$H$4:$I$4,0)+7,0),"")))</f>
        <v>#ERROR!</v>
      </c>
      <c r="V40" s="791"/>
      <c r="W40" s="129" t="s">
        <v>98</v>
      </c>
      <c r="X40" s="792"/>
      <c r="Y40" s="130" t="s">
        <v>129</v>
      </c>
      <c r="Z40" s="792"/>
      <c r="AA40" s="130" t="s">
        <v>378</v>
      </c>
      <c r="AB40" s="792"/>
      <c r="AC40" s="130" t="s">
        <v>129</v>
      </c>
      <c r="AD40" s="792"/>
      <c r="AE40" s="130" t="s">
        <v>130</v>
      </c>
      <c r="AF40" s="758" t="s">
        <v>141</v>
      </c>
      <c r="AG40" s="759" t="str">
        <f t="shared" si="1"/>
        <v/>
      </c>
      <c r="AH40" s="758" t="s">
        <v>379</v>
      </c>
      <c r="AI40" s="760" t="str">
        <f t="shared" si="2"/>
        <v/>
      </c>
      <c r="AJ40" s="5"/>
      <c r="AK40" s="793" t="str">
        <f t="shared" si="3"/>
        <v>○</v>
      </c>
      <c r="AL40" s="794" t="str">
        <f t="shared" si="4"/>
        <v/>
      </c>
      <c r="AM40" s="795"/>
      <c r="AN40" s="795"/>
      <c r="AO40" s="795"/>
      <c r="AP40" s="795"/>
      <c r="AQ40" s="795"/>
      <c r="AR40" s="795"/>
      <c r="AS40" s="795"/>
      <c r="AT40" s="795"/>
      <c r="AU40" s="796"/>
    </row>
    <row r="41" ht="33.0" customHeight="1">
      <c r="A41" s="749">
        <f t="shared" si="5"/>
        <v>31</v>
      </c>
      <c r="B41" s="761" t="str">
        <f>IF('基本情報入力シート'!C84="","",'基本情報入力シート'!C84)</f>
        <v/>
      </c>
      <c r="C41" s="19"/>
      <c r="D41" s="19"/>
      <c r="E41" s="19"/>
      <c r="F41" s="19"/>
      <c r="G41" s="19"/>
      <c r="H41" s="19"/>
      <c r="I41" s="19"/>
      <c r="J41" s="19"/>
      <c r="K41" s="41"/>
      <c r="L41" s="749" t="str">
        <f>IF('基本情報入力シート'!M84="","",'基本情報入力シート'!M84)</f>
        <v/>
      </c>
      <c r="M41" s="749" t="str">
        <f>IF('基本情報入力シート'!R84="","",'基本情報入力シート'!R84)</f>
        <v/>
      </c>
      <c r="N41" s="749" t="str">
        <f>IF('基本情報入力シート'!W84="","",'基本情報入力シート'!W84)</f>
        <v/>
      </c>
      <c r="O41" s="749" t="str">
        <f>IF('基本情報入力シート'!X84="","",'基本情報入力シート'!X84)</f>
        <v/>
      </c>
      <c r="P41" s="751" t="str">
        <f>IF('基本情報入力シート'!Y84="","",'基本情報入力シート'!Y84)</f>
        <v/>
      </c>
      <c r="Q41" s="752" t="str">
        <f>IF('基本情報入力シート'!Z84="","",'基本情報入力シート'!Z84)</f>
        <v/>
      </c>
      <c r="R41" s="788" t="str">
        <f>IF('基本情報入力シート'!AA84="","",'基本情報入力シート'!AA84)</f>
        <v/>
      </c>
      <c r="S41" s="789"/>
      <c r="T41" s="790"/>
      <c r="U41" s="756" t="str">
        <f>IFERROR(VLOOKUP(P41,【参考】数式用!$A$5:$I$28,MATCH(T41,【参考】数式用!$H$4:$I$4,0)+7,0),"")))</f>
        <v>#ERROR!</v>
      </c>
      <c r="V41" s="791"/>
      <c r="W41" s="129" t="s">
        <v>98</v>
      </c>
      <c r="X41" s="792"/>
      <c r="Y41" s="130" t="s">
        <v>129</v>
      </c>
      <c r="Z41" s="792"/>
      <c r="AA41" s="130" t="s">
        <v>378</v>
      </c>
      <c r="AB41" s="792"/>
      <c r="AC41" s="130" t="s">
        <v>129</v>
      </c>
      <c r="AD41" s="792"/>
      <c r="AE41" s="130" t="s">
        <v>130</v>
      </c>
      <c r="AF41" s="758" t="s">
        <v>141</v>
      </c>
      <c r="AG41" s="759" t="str">
        <f t="shared" si="1"/>
        <v/>
      </c>
      <c r="AH41" s="758" t="s">
        <v>379</v>
      </c>
      <c r="AI41" s="760" t="str">
        <f t="shared" si="2"/>
        <v/>
      </c>
      <c r="AJ41" s="5"/>
      <c r="AK41" s="793" t="str">
        <f t="shared" si="3"/>
        <v>○</v>
      </c>
      <c r="AL41" s="794" t="str">
        <f t="shared" si="4"/>
        <v/>
      </c>
      <c r="AM41" s="795"/>
      <c r="AN41" s="795"/>
      <c r="AO41" s="795"/>
      <c r="AP41" s="795"/>
      <c r="AQ41" s="795"/>
      <c r="AR41" s="795"/>
      <c r="AS41" s="795"/>
      <c r="AT41" s="795"/>
      <c r="AU41" s="796"/>
    </row>
    <row r="42" ht="33.0" customHeight="1">
      <c r="A42" s="749">
        <f t="shared" si="5"/>
        <v>32</v>
      </c>
      <c r="B42" s="761" t="str">
        <f>IF('基本情報入力シート'!C85="","",'基本情報入力シート'!C85)</f>
        <v/>
      </c>
      <c r="C42" s="19"/>
      <c r="D42" s="19"/>
      <c r="E42" s="19"/>
      <c r="F42" s="19"/>
      <c r="G42" s="19"/>
      <c r="H42" s="19"/>
      <c r="I42" s="19"/>
      <c r="J42" s="19"/>
      <c r="K42" s="41"/>
      <c r="L42" s="749" t="str">
        <f>IF('基本情報入力シート'!M85="","",'基本情報入力シート'!M85)</f>
        <v/>
      </c>
      <c r="M42" s="749" t="str">
        <f>IF('基本情報入力シート'!R85="","",'基本情報入力シート'!R85)</f>
        <v/>
      </c>
      <c r="N42" s="749" t="str">
        <f>IF('基本情報入力シート'!W85="","",'基本情報入力シート'!W85)</f>
        <v/>
      </c>
      <c r="O42" s="749" t="str">
        <f>IF('基本情報入力シート'!X85="","",'基本情報入力シート'!X85)</f>
        <v/>
      </c>
      <c r="P42" s="751" t="str">
        <f>IF('基本情報入力シート'!Y85="","",'基本情報入力シート'!Y85)</f>
        <v/>
      </c>
      <c r="Q42" s="752" t="str">
        <f>IF('基本情報入力シート'!Z85="","",'基本情報入力シート'!Z85)</f>
        <v/>
      </c>
      <c r="R42" s="788" t="str">
        <f>IF('基本情報入力シート'!AA85="","",'基本情報入力シート'!AA85)</f>
        <v/>
      </c>
      <c r="S42" s="789"/>
      <c r="T42" s="790"/>
      <c r="U42" s="756" t="str">
        <f>IFERROR(VLOOKUP(P42,【参考】数式用!$A$5:$I$28,MATCH(T42,【参考】数式用!$H$4:$I$4,0)+7,0),"")))</f>
        <v>#ERROR!</v>
      </c>
      <c r="V42" s="791"/>
      <c r="W42" s="129" t="s">
        <v>98</v>
      </c>
      <c r="X42" s="792"/>
      <c r="Y42" s="130" t="s">
        <v>129</v>
      </c>
      <c r="Z42" s="792"/>
      <c r="AA42" s="130" t="s">
        <v>378</v>
      </c>
      <c r="AB42" s="792"/>
      <c r="AC42" s="130" t="s">
        <v>129</v>
      </c>
      <c r="AD42" s="792"/>
      <c r="AE42" s="130" t="s">
        <v>130</v>
      </c>
      <c r="AF42" s="758" t="s">
        <v>141</v>
      </c>
      <c r="AG42" s="759" t="str">
        <f t="shared" si="1"/>
        <v/>
      </c>
      <c r="AH42" s="758" t="s">
        <v>379</v>
      </c>
      <c r="AI42" s="760" t="str">
        <f t="shared" si="2"/>
        <v/>
      </c>
      <c r="AJ42" s="5"/>
      <c r="AK42" s="793" t="str">
        <f t="shared" si="3"/>
        <v>○</v>
      </c>
      <c r="AL42" s="794" t="str">
        <f t="shared" si="4"/>
        <v/>
      </c>
      <c r="AM42" s="795"/>
      <c r="AN42" s="795"/>
      <c r="AO42" s="795"/>
      <c r="AP42" s="795"/>
      <c r="AQ42" s="795"/>
      <c r="AR42" s="795"/>
      <c r="AS42" s="795"/>
      <c r="AT42" s="795"/>
      <c r="AU42" s="796"/>
    </row>
    <row r="43" ht="33.0" customHeight="1">
      <c r="A43" s="749">
        <f t="shared" si="5"/>
        <v>33</v>
      </c>
      <c r="B43" s="761" t="str">
        <f>IF('基本情報入力シート'!C86="","",'基本情報入力シート'!C86)</f>
        <v/>
      </c>
      <c r="C43" s="19"/>
      <c r="D43" s="19"/>
      <c r="E43" s="19"/>
      <c r="F43" s="19"/>
      <c r="G43" s="19"/>
      <c r="H43" s="19"/>
      <c r="I43" s="19"/>
      <c r="J43" s="19"/>
      <c r="K43" s="41"/>
      <c r="L43" s="749" t="str">
        <f>IF('基本情報入力シート'!M86="","",'基本情報入力シート'!M86)</f>
        <v/>
      </c>
      <c r="M43" s="749" t="str">
        <f>IF('基本情報入力シート'!R86="","",'基本情報入力シート'!R86)</f>
        <v/>
      </c>
      <c r="N43" s="749" t="str">
        <f>IF('基本情報入力シート'!W86="","",'基本情報入力シート'!W86)</f>
        <v/>
      </c>
      <c r="O43" s="749" t="str">
        <f>IF('基本情報入力シート'!X86="","",'基本情報入力シート'!X86)</f>
        <v/>
      </c>
      <c r="P43" s="751" t="str">
        <f>IF('基本情報入力シート'!Y86="","",'基本情報入力シート'!Y86)</f>
        <v/>
      </c>
      <c r="Q43" s="752" t="str">
        <f>IF('基本情報入力シート'!Z86="","",'基本情報入力シート'!Z86)</f>
        <v/>
      </c>
      <c r="R43" s="788" t="str">
        <f>IF('基本情報入力シート'!AA86="","",'基本情報入力シート'!AA86)</f>
        <v/>
      </c>
      <c r="S43" s="789"/>
      <c r="T43" s="790"/>
      <c r="U43" s="756" t="str">
        <f>IFERROR(VLOOKUP(P43,【参考】数式用!$A$5:$I$28,MATCH(T43,【参考】数式用!$H$4:$I$4,0)+7,0),"")))</f>
        <v>#ERROR!</v>
      </c>
      <c r="V43" s="791"/>
      <c r="W43" s="129" t="s">
        <v>98</v>
      </c>
      <c r="X43" s="792"/>
      <c r="Y43" s="130" t="s">
        <v>129</v>
      </c>
      <c r="Z43" s="792"/>
      <c r="AA43" s="130" t="s">
        <v>378</v>
      </c>
      <c r="AB43" s="792"/>
      <c r="AC43" s="130" t="s">
        <v>129</v>
      </c>
      <c r="AD43" s="792"/>
      <c r="AE43" s="130" t="s">
        <v>130</v>
      </c>
      <c r="AF43" s="758" t="s">
        <v>141</v>
      </c>
      <c r="AG43" s="759" t="str">
        <f t="shared" si="1"/>
        <v/>
      </c>
      <c r="AH43" s="758" t="s">
        <v>379</v>
      </c>
      <c r="AI43" s="760" t="str">
        <f t="shared" si="2"/>
        <v/>
      </c>
      <c r="AJ43" s="5"/>
      <c r="AK43" s="793" t="str">
        <f t="shared" si="3"/>
        <v>○</v>
      </c>
      <c r="AL43" s="794" t="str">
        <f t="shared" si="4"/>
        <v/>
      </c>
      <c r="AM43" s="795"/>
      <c r="AN43" s="795"/>
      <c r="AO43" s="795"/>
      <c r="AP43" s="795"/>
      <c r="AQ43" s="795"/>
      <c r="AR43" s="795"/>
      <c r="AS43" s="795"/>
      <c r="AT43" s="795"/>
      <c r="AU43" s="796"/>
    </row>
    <row r="44" ht="33.0" customHeight="1">
      <c r="A44" s="749">
        <f t="shared" si="5"/>
        <v>34</v>
      </c>
      <c r="B44" s="761" t="str">
        <f>IF('基本情報入力シート'!C87="","",'基本情報入力シート'!C87)</f>
        <v/>
      </c>
      <c r="C44" s="19"/>
      <c r="D44" s="19"/>
      <c r="E44" s="19"/>
      <c r="F44" s="19"/>
      <c r="G44" s="19"/>
      <c r="H44" s="19"/>
      <c r="I44" s="19"/>
      <c r="J44" s="19"/>
      <c r="K44" s="41"/>
      <c r="L44" s="749" t="str">
        <f>IF('基本情報入力シート'!M87="","",'基本情報入力シート'!M87)</f>
        <v/>
      </c>
      <c r="M44" s="749" t="str">
        <f>IF('基本情報入力シート'!R87="","",'基本情報入力シート'!R87)</f>
        <v/>
      </c>
      <c r="N44" s="749" t="str">
        <f>IF('基本情報入力シート'!W87="","",'基本情報入力シート'!W87)</f>
        <v/>
      </c>
      <c r="O44" s="749" t="str">
        <f>IF('基本情報入力シート'!X87="","",'基本情報入力シート'!X87)</f>
        <v/>
      </c>
      <c r="P44" s="751" t="str">
        <f>IF('基本情報入力シート'!Y87="","",'基本情報入力シート'!Y87)</f>
        <v/>
      </c>
      <c r="Q44" s="752" t="str">
        <f>IF('基本情報入力シート'!Z87="","",'基本情報入力シート'!Z87)</f>
        <v/>
      </c>
      <c r="R44" s="788" t="str">
        <f>IF('基本情報入力シート'!AA87="","",'基本情報入力シート'!AA87)</f>
        <v/>
      </c>
      <c r="S44" s="789"/>
      <c r="T44" s="790"/>
      <c r="U44" s="756" t="str">
        <f>IFERROR(VLOOKUP(P44,【参考】数式用!$A$5:$I$28,MATCH(T44,【参考】数式用!$H$4:$I$4,0)+7,0),"")))</f>
        <v>#ERROR!</v>
      </c>
      <c r="V44" s="791"/>
      <c r="W44" s="129" t="s">
        <v>98</v>
      </c>
      <c r="X44" s="792"/>
      <c r="Y44" s="130" t="s">
        <v>129</v>
      </c>
      <c r="Z44" s="792"/>
      <c r="AA44" s="130" t="s">
        <v>378</v>
      </c>
      <c r="AB44" s="792"/>
      <c r="AC44" s="130" t="s">
        <v>129</v>
      </c>
      <c r="AD44" s="792"/>
      <c r="AE44" s="130" t="s">
        <v>130</v>
      </c>
      <c r="AF44" s="758" t="s">
        <v>141</v>
      </c>
      <c r="AG44" s="759" t="str">
        <f t="shared" si="1"/>
        <v/>
      </c>
      <c r="AH44" s="758" t="s">
        <v>379</v>
      </c>
      <c r="AI44" s="760" t="str">
        <f t="shared" si="2"/>
        <v/>
      </c>
      <c r="AJ44" s="5"/>
      <c r="AK44" s="793" t="str">
        <f t="shared" si="3"/>
        <v>○</v>
      </c>
      <c r="AL44" s="794" t="str">
        <f t="shared" si="4"/>
        <v/>
      </c>
      <c r="AM44" s="795"/>
      <c r="AN44" s="795"/>
      <c r="AO44" s="795"/>
      <c r="AP44" s="795"/>
      <c r="AQ44" s="795"/>
      <c r="AR44" s="795"/>
      <c r="AS44" s="795"/>
      <c r="AT44" s="795"/>
      <c r="AU44" s="796"/>
    </row>
    <row r="45" ht="33.0" customHeight="1">
      <c r="A45" s="749">
        <f t="shared" si="5"/>
        <v>35</v>
      </c>
      <c r="B45" s="761" t="str">
        <f>IF('基本情報入力シート'!C88="","",'基本情報入力シート'!C88)</f>
        <v/>
      </c>
      <c r="C45" s="19"/>
      <c r="D45" s="19"/>
      <c r="E45" s="19"/>
      <c r="F45" s="19"/>
      <c r="G45" s="19"/>
      <c r="H45" s="19"/>
      <c r="I45" s="19"/>
      <c r="J45" s="19"/>
      <c r="K45" s="41"/>
      <c r="L45" s="749" t="str">
        <f>IF('基本情報入力シート'!M88="","",'基本情報入力シート'!M88)</f>
        <v/>
      </c>
      <c r="M45" s="749" t="str">
        <f>IF('基本情報入力シート'!R88="","",'基本情報入力シート'!R88)</f>
        <v/>
      </c>
      <c r="N45" s="749" t="str">
        <f>IF('基本情報入力シート'!W88="","",'基本情報入力シート'!W88)</f>
        <v/>
      </c>
      <c r="O45" s="749" t="str">
        <f>IF('基本情報入力シート'!X88="","",'基本情報入力シート'!X88)</f>
        <v/>
      </c>
      <c r="P45" s="751" t="str">
        <f>IF('基本情報入力シート'!Y88="","",'基本情報入力シート'!Y88)</f>
        <v/>
      </c>
      <c r="Q45" s="752" t="str">
        <f>IF('基本情報入力シート'!Z88="","",'基本情報入力シート'!Z88)</f>
        <v/>
      </c>
      <c r="R45" s="788" t="str">
        <f>IF('基本情報入力シート'!AA88="","",'基本情報入力シート'!AA88)</f>
        <v/>
      </c>
      <c r="S45" s="789"/>
      <c r="T45" s="790"/>
      <c r="U45" s="756" t="str">
        <f>IFERROR(VLOOKUP(P45,【参考】数式用!$A$5:$I$28,MATCH(T45,【参考】数式用!$H$4:$I$4,0)+7,0),"")))</f>
        <v>#ERROR!</v>
      </c>
      <c r="V45" s="791"/>
      <c r="W45" s="129" t="s">
        <v>98</v>
      </c>
      <c r="X45" s="792"/>
      <c r="Y45" s="130" t="s">
        <v>129</v>
      </c>
      <c r="Z45" s="792"/>
      <c r="AA45" s="130" t="s">
        <v>378</v>
      </c>
      <c r="AB45" s="792"/>
      <c r="AC45" s="130" t="s">
        <v>129</v>
      </c>
      <c r="AD45" s="792"/>
      <c r="AE45" s="130" t="s">
        <v>130</v>
      </c>
      <c r="AF45" s="758" t="s">
        <v>141</v>
      </c>
      <c r="AG45" s="759" t="str">
        <f t="shared" si="1"/>
        <v/>
      </c>
      <c r="AH45" s="758" t="s">
        <v>379</v>
      </c>
      <c r="AI45" s="760" t="str">
        <f t="shared" si="2"/>
        <v/>
      </c>
      <c r="AJ45" s="5"/>
      <c r="AK45" s="793" t="str">
        <f t="shared" si="3"/>
        <v>○</v>
      </c>
      <c r="AL45" s="794" t="str">
        <f t="shared" si="4"/>
        <v/>
      </c>
      <c r="AM45" s="795"/>
      <c r="AN45" s="795"/>
      <c r="AO45" s="795"/>
      <c r="AP45" s="795"/>
      <c r="AQ45" s="795"/>
      <c r="AR45" s="795"/>
      <c r="AS45" s="795"/>
      <c r="AT45" s="795"/>
      <c r="AU45" s="796"/>
    </row>
    <row r="46" ht="33.0" customHeight="1">
      <c r="A46" s="749">
        <f t="shared" si="5"/>
        <v>36</v>
      </c>
      <c r="B46" s="761" t="str">
        <f>IF('基本情報入力シート'!C89="","",'基本情報入力シート'!C89)</f>
        <v/>
      </c>
      <c r="C46" s="19"/>
      <c r="D46" s="19"/>
      <c r="E46" s="19"/>
      <c r="F46" s="19"/>
      <c r="G46" s="19"/>
      <c r="H46" s="19"/>
      <c r="I46" s="19"/>
      <c r="J46" s="19"/>
      <c r="K46" s="41"/>
      <c r="L46" s="749" t="str">
        <f>IF('基本情報入力シート'!M89="","",'基本情報入力シート'!M89)</f>
        <v/>
      </c>
      <c r="M46" s="749" t="str">
        <f>IF('基本情報入力シート'!R89="","",'基本情報入力シート'!R89)</f>
        <v/>
      </c>
      <c r="N46" s="749" t="str">
        <f>IF('基本情報入力シート'!W89="","",'基本情報入力シート'!W89)</f>
        <v/>
      </c>
      <c r="O46" s="749" t="str">
        <f>IF('基本情報入力シート'!X89="","",'基本情報入力シート'!X89)</f>
        <v/>
      </c>
      <c r="P46" s="751" t="str">
        <f>IF('基本情報入力シート'!Y89="","",'基本情報入力シート'!Y89)</f>
        <v/>
      </c>
      <c r="Q46" s="752" t="str">
        <f>IF('基本情報入力シート'!Z89="","",'基本情報入力シート'!Z89)</f>
        <v/>
      </c>
      <c r="R46" s="788" t="str">
        <f>IF('基本情報入力シート'!AA89="","",'基本情報入力シート'!AA89)</f>
        <v/>
      </c>
      <c r="S46" s="789"/>
      <c r="T46" s="790"/>
      <c r="U46" s="756" t="str">
        <f>IFERROR(VLOOKUP(P46,【参考】数式用!$A$5:$I$28,MATCH(T46,【参考】数式用!$H$4:$I$4,0)+7,0),"")))</f>
        <v>#ERROR!</v>
      </c>
      <c r="V46" s="791"/>
      <c r="W46" s="129" t="s">
        <v>98</v>
      </c>
      <c r="X46" s="792"/>
      <c r="Y46" s="130" t="s">
        <v>129</v>
      </c>
      <c r="Z46" s="792"/>
      <c r="AA46" s="130" t="s">
        <v>378</v>
      </c>
      <c r="AB46" s="792"/>
      <c r="AC46" s="130" t="s">
        <v>129</v>
      </c>
      <c r="AD46" s="792"/>
      <c r="AE46" s="130" t="s">
        <v>130</v>
      </c>
      <c r="AF46" s="758" t="s">
        <v>141</v>
      </c>
      <c r="AG46" s="759" t="str">
        <f t="shared" si="1"/>
        <v/>
      </c>
      <c r="AH46" s="758" t="s">
        <v>379</v>
      </c>
      <c r="AI46" s="760" t="str">
        <f t="shared" si="2"/>
        <v/>
      </c>
      <c r="AJ46" s="5"/>
      <c r="AK46" s="793" t="str">
        <f t="shared" si="3"/>
        <v>○</v>
      </c>
      <c r="AL46" s="794" t="str">
        <f t="shared" si="4"/>
        <v/>
      </c>
      <c r="AM46" s="795"/>
      <c r="AN46" s="795"/>
      <c r="AO46" s="795"/>
      <c r="AP46" s="795"/>
      <c r="AQ46" s="795"/>
      <c r="AR46" s="795"/>
      <c r="AS46" s="795"/>
      <c r="AT46" s="795"/>
      <c r="AU46" s="796"/>
    </row>
    <row r="47" ht="33.0" customHeight="1">
      <c r="A47" s="749">
        <f t="shared" si="5"/>
        <v>37</v>
      </c>
      <c r="B47" s="761" t="str">
        <f>IF('基本情報入力シート'!C90="","",'基本情報入力シート'!C90)</f>
        <v/>
      </c>
      <c r="C47" s="19"/>
      <c r="D47" s="19"/>
      <c r="E47" s="19"/>
      <c r="F47" s="19"/>
      <c r="G47" s="19"/>
      <c r="H47" s="19"/>
      <c r="I47" s="19"/>
      <c r="J47" s="19"/>
      <c r="K47" s="41"/>
      <c r="L47" s="749" t="str">
        <f>IF('基本情報入力シート'!M90="","",'基本情報入力シート'!M90)</f>
        <v/>
      </c>
      <c r="M47" s="749" t="str">
        <f>IF('基本情報入力シート'!R90="","",'基本情報入力シート'!R90)</f>
        <v/>
      </c>
      <c r="N47" s="749" t="str">
        <f>IF('基本情報入力シート'!W90="","",'基本情報入力シート'!W90)</f>
        <v/>
      </c>
      <c r="O47" s="749" t="str">
        <f>IF('基本情報入力シート'!X90="","",'基本情報入力シート'!X90)</f>
        <v/>
      </c>
      <c r="P47" s="751" t="str">
        <f>IF('基本情報入力シート'!Y90="","",'基本情報入力シート'!Y90)</f>
        <v/>
      </c>
      <c r="Q47" s="752" t="str">
        <f>IF('基本情報入力シート'!Z90="","",'基本情報入力シート'!Z90)</f>
        <v/>
      </c>
      <c r="R47" s="788" t="str">
        <f>IF('基本情報入力シート'!AA90="","",'基本情報入力シート'!AA90)</f>
        <v/>
      </c>
      <c r="S47" s="789"/>
      <c r="T47" s="790"/>
      <c r="U47" s="756" t="str">
        <f>IFERROR(VLOOKUP(P47,【参考】数式用!$A$5:$I$28,MATCH(T47,【参考】数式用!$H$4:$I$4,0)+7,0),"")))</f>
        <v>#ERROR!</v>
      </c>
      <c r="V47" s="791"/>
      <c r="W47" s="129" t="s">
        <v>98</v>
      </c>
      <c r="X47" s="792"/>
      <c r="Y47" s="130" t="s">
        <v>129</v>
      </c>
      <c r="Z47" s="792"/>
      <c r="AA47" s="130" t="s">
        <v>378</v>
      </c>
      <c r="AB47" s="792"/>
      <c r="AC47" s="130" t="s">
        <v>129</v>
      </c>
      <c r="AD47" s="792"/>
      <c r="AE47" s="130" t="s">
        <v>130</v>
      </c>
      <c r="AF47" s="758" t="s">
        <v>141</v>
      </c>
      <c r="AG47" s="759" t="str">
        <f t="shared" si="1"/>
        <v/>
      </c>
      <c r="AH47" s="758" t="s">
        <v>379</v>
      </c>
      <c r="AI47" s="760" t="str">
        <f t="shared" si="2"/>
        <v/>
      </c>
      <c r="AJ47" s="5"/>
      <c r="AK47" s="793" t="str">
        <f t="shared" si="3"/>
        <v>○</v>
      </c>
      <c r="AL47" s="794" t="str">
        <f t="shared" si="4"/>
        <v/>
      </c>
      <c r="AM47" s="795"/>
      <c r="AN47" s="795"/>
      <c r="AO47" s="795"/>
      <c r="AP47" s="795"/>
      <c r="AQ47" s="795"/>
      <c r="AR47" s="795"/>
      <c r="AS47" s="795"/>
      <c r="AT47" s="795"/>
      <c r="AU47" s="796"/>
    </row>
    <row r="48" ht="33.0" customHeight="1">
      <c r="A48" s="749">
        <f t="shared" si="5"/>
        <v>38</v>
      </c>
      <c r="B48" s="761" t="str">
        <f>IF('基本情報入力シート'!C91="","",'基本情報入力シート'!C91)</f>
        <v/>
      </c>
      <c r="C48" s="19"/>
      <c r="D48" s="19"/>
      <c r="E48" s="19"/>
      <c r="F48" s="19"/>
      <c r="G48" s="19"/>
      <c r="H48" s="19"/>
      <c r="I48" s="19"/>
      <c r="J48" s="19"/>
      <c r="K48" s="41"/>
      <c r="L48" s="749" t="str">
        <f>IF('基本情報入力シート'!M91="","",'基本情報入力シート'!M91)</f>
        <v/>
      </c>
      <c r="M48" s="749" t="str">
        <f>IF('基本情報入力シート'!R91="","",'基本情報入力シート'!R91)</f>
        <v/>
      </c>
      <c r="N48" s="749" t="str">
        <f>IF('基本情報入力シート'!W91="","",'基本情報入力シート'!W91)</f>
        <v/>
      </c>
      <c r="O48" s="749" t="str">
        <f>IF('基本情報入力シート'!X91="","",'基本情報入力シート'!X91)</f>
        <v/>
      </c>
      <c r="P48" s="751" t="str">
        <f>IF('基本情報入力シート'!Y91="","",'基本情報入力シート'!Y91)</f>
        <v/>
      </c>
      <c r="Q48" s="752" t="str">
        <f>IF('基本情報入力シート'!Z91="","",'基本情報入力シート'!Z91)</f>
        <v/>
      </c>
      <c r="R48" s="788" t="str">
        <f>IF('基本情報入力シート'!AA91="","",'基本情報入力シート'!AA91)</f>
        <v/>
      </c>
      <c r="S48" s="789"/>
      <c r="T48" s="790"/>
      <c r="U48" s="756" t="str">
        <f>IFERROR(VLOOKUP(P48,【参考】数式用!$A$5:$I$28,MATCH(T48,【参考】数式用!$H$4:$I$4,0)+7,0),"")))</f>
        <v>#ERROR!</v>
      </c>
      <c r="V48" s="791"/>
      <c r="W48" s="129" t="s">
        <v>98</v>
      </c>
      <c r="X48" s="792"/>
      <c r="Y48" s="130" t="s">
        <v>129</v>
      </c>
      <c r="Z48" s="792"/>
      <c r="AA48" s="130" t="s">
        <v>378</v>
      </c>
      <c r="AB48" s="792"/>
      <c r="AC48" s="130" t="s">
        <v>129</v>
      </c>
      <c r="AD48" s="792"/>
      <c r="AE48" s="130" t="s">
        <v>130</v>
      </c>
      <c r="AF48" s="758" t="s">
        <v>141</v>
      </c>
      <c r="AG48" s="759" t="str">
        <f t="shared" si="1"/>
        <v/>
      </c>
      <c r="AH48" s="758" t="s">
        <v>379</v>
      </c>
      <c r="AI48" s="760" t="str">
        <f t="shared" si="2"/>
        <v/>
      </c>
      <c r="AJ48" s="5"/>
      <c r="AK48" s="793" t="str">
        <f t="shared" si="3"/>
        <v>○</v>
      </c>
      <c r="AL48" s="794" t="str">
        <f t="shared" si="4"/>
        <v/>
      </c>
      <c r="AM48" s="795"/>
      <c r="AN48" s="795"/>
      <c r="AO48" s="795"/>
      <c r="AP48" s="795"/>
      <c r="AQ48" s="795"/>
      <c r="AR48" s="795"/>
      <c r="AS48" s="795"/>
      <c r="AT48" s="795"/>
      <c r="AU48" s="796"/>
    </row>
    <row r="49" ht="33.0" customHeight="1">
      <c r="A49" s="749">
        <f t="shared" si="5"/>
        <v>39</v>
      </c>
      <c r="B49" s="761" t="str">
        <f>IF('基本情報入力シート'!C92="","",'基本情報入力シート'!C92)</f>
        <v/>
      </c>
      <c r="C49" s="19"/>
      <c r="D49" s="19"/>
      <c r="E49" s="19"/>
      <c r="F49" s="19"/>
      <c r="G49" s="19"/>
      <c r="H49" s="19"/>
      <c r="I49" s="19"/>
      <c r="J49" s="19"/>
      <c r="K49" s="41"/>
      <c r="L49" s="749" t="str">
        <f>IF('基本情報入力シート'!M92="","",'基本情報入力シート'!M92)</f>
        <v/>
      </c>
      <c r="M49" s="749" t="str">
        <f>IF('基本情報入力シート'!R92="","",'基本情報入力シート'!R92)</f>
        <v/>
      </c>
      <c r="N49" s="749" t="str">
        <f>IF('基本情報入力シート'!W92="","",'基本情報入力シート'!W92)</f>
        <v/>
      </c>
      <c r="O49" s="749" t="str">
        <f>IF('基本情報入力シート'!X92="","",'基本情報入力シート'!X92)</f>
        <v/>
      </c>
      <c r="P49" s="751" t="str">
        <f>IF('基本情報入力シート'!Y92="","",'基本情報入力シート'!Y92)</f>
        <v/>
      </c>
      <c r="Q49" s="752" t="str">
        <f>IF('基本情報入力シート'!Z92="","",'基本情報入力シート'!Z92)</f>
        <v/>
      </c>
      <c r="R49" s="788" t="str">
        <f>IF('基本情報入力シート'!AA92="","",'基本情報入力シート'!AA92)</f>
        <v/>
      </c>
      <c r="S49" s="789"/>
      <c r="T49" s="790"/>
      <c r="U49" s="756" t="str">
        <f>IFERROR(VLOOKUP(P49,【参考】数式用!$A$5:$I$28,MATCH(T49,【参考】数式用!$H$4:$I$4,0)+7,0),"")))</f>
        <v>#ERROR!</v>
      </c>
      <c r="V49" s="791"/>
      <c r="W49" s="129" t="s">
        <v>98</v>
      </c>
      <c r="X49" s="792"/>
      <c r="Y49" s="130" t="s">
        <v>129</v>
      </c>
      <c r="Z49" s="792"/>
      <c r="AA49" s="130" t="s">
        <v>378</v>
      </c>
      <c r="AB49" s="792"/>
      <c r="AC49" s="130" t="s">
        <v>129</v>
      </c>
      <c r="AD49" s="792"/>
      <c r="AE49" s="130" t="s">
        <v>130</v>
      </c>
      <c r="AF49" s="758" t="s">
        <v>141</v>
      </c>
      <c r="AG49" s="759" t="str">
        <f t="shared" si="1"/>
        <v/>
      </c>
      <c r="AH49" s="758" t="s">
        <v>379</v>
      </c>
      <c r="AI49" s="760" t="str">
        <f t="shared" si="2"/>
        <v/>
      </c>
      <c r="AJ49" s="5"/>
      <c r="AK49" s="793" t="str">
        <f t="shared" si="3"/>
        <v>○</v>
      </c>
      <c r="AL49" s="794" t="str">
        <f t="shared" si="4"/>
        <v/>
      </c>
      <c r="AM49" s="795"/>
      <c r="AN49" s="795"/>
      <c r="AO49" s="795"/>
      <c r="AP49" s="795"/>
      <c r="AQ49" s="795"/>
      <c r="AR49" s="795"/>
      <c r="AS49" s="795"/>
      <c r="AT49" s="795"/>
      <c r="AU49" s="796"/>
    </row>
    <row r="50" ht="33.0" customHeight="1">
      <c r="A50" s="749">
        <f t="shared" si="5"/>
        <v>40</v>
      </c>
      <c r="B50" s="761" t="str">
        <f>IF('基本情報入力シート'!C93="","",'基本情報入力シート'!C93)</f>
        <v/>
      </c>
      <c r="C50" s="19"/>
      <c r="D50" s="19"/>
      <c r="E50" s="19"/>
      <c r="F50" s="19"/>
      <c r="G50" s="19"/>
      <c r="H50" s="19"/>
      <c r="I50" s="19"/>
      <c r="J50" s="19"/>
      <c r="K50" s="41"/>
      <c r="L50" s="749" t="str">
        <f>IF('基本情報入力シート'!M93="","",'基本情報入力シート'!M93)</f>
        <v/>
      </c>
      <c r="M50" s="749" t="str">
        <f>IF('基本情報入力シート'!R93="","",'基本情報入力シート'!R93)</f>
        <v/>
      </c>
      <c r="N50" s="749" t="str">
        <f>IF('基本情報入力シート'!W93="","",'基本情報入力シート'!W93)</f>
        <v/>
      </c>
      <c r="O50" s="749" t="str">
        <f>IF('基本情報入力シート'!X93="","",'基本情報入力シート'!X93)</f>
        <v/>
      </c>
      <c r="P50" s="751" t="str">
        <f>IF('基本情報入力シート'!Y93="","",'基本情報入力シート'!Y93)</f>
        <v/>
      </c>
      <c r="Q50" s="752" t="str">
        <f>IF('基本情報入力シート'!Z93="","",'基本情報入力シート'!Z93)</f>
        <v/>
      </c>
      <c r="R50" s="788" t="str">
        <f>IF('基本情報入力シート'!AA93="","",'基本情報入力シート'!AA93)</f>
        <v/>
      </c>
      <c r="S50" s="789"/>
      <c r="T50" s="790"/>
      <c r="U50" s="756" t="str">
        <f>IFERROR(VLOOKUP(P50,【参考】数式用!$A$5:$I$28,MATCH(T50,【参考】数式用!$H$4:$I$4,0)+7,0),"")))</f>
        <v>#ERROR!</v>
      </c>
      <c r="V50" s="791"/>
      <c r="W50" s="129" t="s">
        <v>98</v>
      </c>
      <c r="X50" s="792"/>
      <c r="Y50" s="130" t="s">
        <v>129</v>
      </c>
      <c r="Z50" s="792"/>
      <c r="AA50" s="130" t="s">
        <v>378</v>
      </c>
      <c r="AB50" s="792"/>
      <c r="AC50" s="130" t="s">
        <v>129</v>
      </c>
      <c r="AD50" s="792"/>
      <c r="AE50" s="130" t="s">
        <v>130</v>
      </c>
      <c r="AF50" s="758" t="s">
        <v>141</v>
      </c>
      <c r="AG50" s="759" t="str">
        <f t="shared" si="1"/>
        <v/>
      </c>
      <c r="AH50" s="758" t="s">
        <v>379</v>
      </c>
      <c r="AI50" s="760" t="str">
        <f t="shared" si="2"/>
        <v/>
      </c>
      <c r="AJ50" s="5"/>
      <c r="AK50" s="793" t="str">
        <f t="shared" si="3"/>
        <v>○</v>
      </c>
      <c r="AL50" s="794" t="str">
        <f t="shared" si="4"/>
        <v/>
      </c>
      <c r="AM50" s="795"/>
      <c r="AN50" s="795"/>
      <c r="AO50" s="795"/>
      <c r="AP50" s="795"/>
      <c r="AQ50" s="795"/>
      <c r="AR50" s="795"/>
      <c r="AS50" s="795"/>
      <c r="AT50" s="795"/>
      <c r="AU50" s="796"/>
    </row>
    <row r="51" ht="33.0" customHeight="1">
      <c r="A51" s="749">
        <f t="shared" si="5"/>
        <v>41</v>
      </c>
      <c r="B51" s="761" t="str">
        <f>IF('基本情報入力シート'!C94="","",'基本情報入力シート'!C94)</f>
        <v/>
      </c>
      <c r="C51" s="19"/>
      <c r="D51" s="19"/>
      <c r="E51" s="19"/>
      <c r="F51" s="19"/>
      <c r="G51" s="19"/>
      <c r="H51" s="19"/>
      <c r="I51" s="19"/>
      <c r="J51" s="19"/>
      <c r="K51" s="41"/>
      <c r="L51" s="749" t="str">
        <f>IF('基本情報入力シート'!M94="","",'基本情報入力シート'!M94)</f>
        <v/>
      </c>
      <c r="M51" s="749" t="str">
        <f>IF('基本情報入力シート'!R94="","",'基本情報入力シート'!R94)</f>
        <v/>
      </c>
      <c r="N51" s="749" t="str">
        <f>IF('基本情報入力シート'!W94="","",'基本情報入力シート'!W94)</f>
        <v/>
      </c>
      <c r="O51" s="749" t="str">
        <f>IF('基本情報入力シート'!X94="","",'基本情報入力シート'!X94)</f>
        <v/>
      </c>
      <c r="P51" s="751" t="str">
        <f>IF('基本情報入力シート'!Y94="","",'基本情報入力シート'!Y94)</f>
        <v/>
      </c>
      <c r="Q51" s="752" t="str">
        <f>IF('基本情報入力シート'!Z94="","",'基本情報入力シート'!Z94)</f>
        <v/>
      </c>
      <c r="R51" s="788" t="str">
        <f>IF('基本情報入力シート'!AA94="","",'基本情報入力シート'!AA94)</f>
        <v/>
      </c>
      <c r="S51" s="789"/>
      <c r="T51" s="790"/>
      <c r="U51" s="756" t="str">
        <f>IFERROR(VLOOKUP(P51,【参考】数式用!$A$5:$I$28,MATCH(T51,【参考】数式用!$H$4:$I$4,0)+7,0),"")))</f>
        <v>#ERROR!</v>
      </c>
      <c r="V51" s="791"/>
      <c r="W51" s="129" t="s">
        <v>98</v>
      </c>
      <c r="X51" s="792"/>
      <c r="Y51" s="130" t="s">
        <v>129</v>
      </c>
      <c r="Z51" s="792"/>
      <c r="AA51" s="130" t="s">
        <v>378</v>
      </c>
      <c r="AB51" s="792"/>
      <c r="AC51" s="130" t="s">
        <v>129</v>
      </c>
      <c r="AD51" s="792"/>
      <c r="AE51" s="130" t="s">
        <v>130</v>
      </c>
      <c r="AF51" s="758" t="s">
        <v>141</v>
      </c>
      <c r="AG51" s="759" t="str">
        <f t="shared" si="1"/>
        <v/>
      </c>
      <c r="AH51" s="758" t="s">
        <v>379</v>
      </c>
      <c r="AI51" s="760" t="str">
        <f t="shared" si="2"/>
        <v/>
      </c>
      <c r="AJ51" s="5"/>
      <c r="AK51" s="793" t="str">
        <f t="shared" si="3"/>
        <v>○</v>
      </c>
      <c r="AL51" s="794" t="str">
        <f t="shared" si="4"/>
        <v/>
      </c>
      <c r="AM51" s="795"/>
      <c r="AN51" s="795"/>
      <c r="AO51" s="795"/>
      <c r="AP51" s="795"/>
      <c r="AQ51" s="795"/>
      <c r="AR51" s="795"/>
      <c r="AS51" s="795"/>
      <c r="AT51" s="795"/>
      <c r="AU51" s="796"/>
    </row>
    <row r="52" ht="33.0" customHeight="1">
      <c r="A52" s="749">
        <f t="shared" si="5"/>
        <v>42</v>
      </c>
      <c r="B52" s="761" t="str">
        <f>IF('基本情報入力シート'!C95="","",'基本情報入力シート'!C95)</f>
        <v/>
      </c>
      <c r="C52" s="19"/>
      <c r="D52" s="19"/>
      <c r="E52" s="19"/>
      <c r="F52" s="19"/>
      <c r="G52" s="19"/>
      <c r="H52" s="19"/>
      <c r="I52" s="19"/>
      <c r="J52" s="19"/>
      <c r="K52" s="41"/>
      <c r="L52" s="749" t="str">
        <f>IF('基本情報入力シート'!M95="","",'基本情報入力シート'!M95)</f>
        <v/>
      </c>
      <c r="M52" s="749" t="str">
        <f>IF('基本情報入力シート'!R95="","",'基本情報入力シート'!R95)</f>
        <v/>
      </c>
      <c r="N52" s="749" t="str">
        <f>IF('基本情報入力シート'!W95="","",'基本情報入力シート'!W95)</f>
        <v/>
      </c>
      <c r="O52" s="749" t="str">
        <f>IF('基本情報入力シート'!X95="","",'基本情報入力シート'!X95)</f>
        <v/>
      </c>
      <c r="P52" s="751" t="str">
        <f>IF('基本情報入力シート'!Y95="","",'基本情報入力シート'!Y95)</f>
        <v/>
      </c>
      <c r="Q52" s="752" t="str">
        <f>IF('基本情報入力シート'!Z95="","",'基本情報入力シート'!Z95)</f>
        <v/>
      </c>
      <c r="R52" s="788" t="str">
        <f>IF('基本情報入力シート'!AA95="","",'基本情報入力シート'!AA95)</f>
        <v/>
      </c>
      <c r="S52" s="789"/>
      <c r="T52" s="790"/>
      <c r="U52" s="756" t="str">
        <f>IFERROR(VLOOKUP(P52,【参考】数式用!$A$5:$I$28,MATCH(T52,【参考】数式用!$H$4:$I$4,0)+7,0),"")))</f>
        <v>#ERROR!</v>
      </c>
      <c r="V52" s="791"/>
      <c r="W52" s="129" t="s">
        <v>98</v>
      </c>
      <c r="X52" s="792"/>
      <c r="Y52" s="130" t="s">
        <v>129</v>
      </c>
      <c r="Z52" s="792"/>
      <c r="AA52" s="130" t="s">
        <v>378</v>
      </c>
      <c r="AB52" s="792"/>
      <c r="AC52" s="130" t="s">
        <v>129</v>
      </c>
      <c r="AD52" s="792"/>
      <c r="AE52" s="130" t="s">
        <v>130</v>
      </c>
      <c r="AF52" s="758" t="s">
        <v>141</v>
      </c>
      <c r="AG52" s="759" t="str">
        <f t="shared" si="1"/>
        <v/>
      </c>
      <c r="AH52" s="758" t="s">
        <v>379</v>
      </c>
      <c r="AI52" s="760" t="str">
        <f t="shared" si="2"/>
        <v/>
      </c>
      <c r="AJ52" s="5"/>
      <c r="AK52" s="793" t="str">
        <f t="shared" si="3"/>
        <v>○</v>
      </c>
      <c r="AL52" s="794" t="str">
        <f t="shared" si="4"/>
        <v/>
      </c>
      <c r="AM52" s="795"/>
      <c r="AN52" s="795"/>
      <c r="AO52" s="795"/>
      <c r="AP52" s="795"/>
      <c r="AQ52" s="795"/>
      <c r="AR52" s="795"/>
      <c r="AS52" s="795"/>
      <c r="AT52" s="795"/>
      <c r="AU52" s="796"/>
    </row>
    <row r="53" ht="33.0" customHeight="1">
      <c r="A53" s="749">
        <f t="shared" si="5"/>
        <v>43</v>
      </c>
      <c r="B53" s="761" t="str">
        <f>IF('基本情報入力シート'!C96="","",'基本情報入力シート'!C96)</f>
        <v/>
      </c>
      <c r="C53" s="19"/>
      <c r="D53" s="19"/>
      <c r="E53" s="19"/>
      <c r="F53" s="19"/>
      <c r="G53" s="19"/>
      <c r="H53" s="19"/>
      <c r="I53" s="19"/>
      <c r="J53" s="19"/>
      <c r="K53" s="41"/>
      <c r="L53" s="749" t="str">
        <f>IF('基本情報入力シート'!M96="","",'基本情報入力シート'!M96)</f>
        <v/>
      </c>
      <c r="M53" s="749" t="str">
        <f>IF('基本情報入力シート'!R96="","",'基本情報入力シート'!R96)</f>
        <v/>
      </c>
      <c r="N53" s="749" t="str">
        <f>IF('基本情報入力シート'!W96="","",'基本情報入力シート'!W96)</f>
        <v/>
      </c>
      <c r="O53" s="749" t="str">
        <f>IF('基本情報入力シート'!X96="","",'基本情報入力シート'!X96)</f>
        <v/>
      </c>
      <c r="P53" s="751" t="str">
        <f>IF('基本情報入力シート'!Y96="","",'基本情報入力シート'!Y96)</f>
        <v/>
      </c>
      <c r="Q53" s="752" t="str">
        <f>IF('基本情報入力シート'!Z96="","",'基本情報入力シート'!Z96)</f>
        <v/>
      </c>
      <c r="R53" s="788" t="str">
        <f>IF('基本情報入力シート'!AA96="","",'基本情報入力シート'!AA96)</f>
        <v/>
      </c>
      <c r="S53" s="789"/>
      <c r="T53" s="790"/>
      <c r="U53" s="756" t="str">
        <f>IFERROR(VLOOKUP(P53,【参考】数式用!$A$5:$I$28,MATCH(T53,【参考】数式用!$H$4:$I$4,0)+7,0),"")))</f>
        <v>#ERROR!</v>
      </c>
      <c r="V53" s="791"/>
      <c r="W53" s="129" t="s">
        <v>98</v>
      </c>
      <c r="X53" s="792"/>
      <c r="Y53" s="130" t="s">
        <v>129</v>
      </c>
      <c r="Z53" s="792"/>
      <c r="AA53" s="130" t="s">
        <v>378</v>
      </c>
      <c r="AB53" s="792"/>
      <c r="AC53" s="130" t="s">
        <v>129</v>
      </c>
      <c r="AD53" s="792"/>
      <c r="AE53" s="130" t="s">
        <v>130</v>
      </c>
      <c r="AF53" s="758" t="s">
        <v>141</v>
      </c>
      <c r="AG53" s="759" t="str">
        <f t="shared" si="1"/>
        <v/>
      </c>
      <c r="AH53" s="758" t="s">
        <v>379</v>
      </c>
      <c r="AI53" s="760" t="str">
        <f t="shared" si="2"/>
        <v/>
      </c>
      <c r="AJ53" s="5"/>
      <c r="AK53" s="793" t="str">
        <f t="shared" si="3"/>
        <v>○</v>
      </c>
      <c r="AL53" s="794" t="str">
        <f t="shared" si="4"/>
        <v/>
      </c>
      <c r="AM53" s="795"/>
      <c r="AN53" s="795"/>
      <c r="AO53" s="795"/>
      <c r="AP53" s="795"/>
      <c r="AQ53" s="795"/>
      <c r="AR53" s="795"/>
      <c r="AS53" s="795"/>
      <c r="AT53" s="795"/>
      <c r="AU53" s="796"/>
    </row>
    <row r="54" ht="33.0" customHeight="1">
      <c r="A54" s="749">
        <f t="shared" si="5"/>
        <v>44</v>
      </c>
      <c r="B54" s="761" t="str">
        <f>IF('基本情報入力シート'!C97="","",'基本情報入力シート'!C97)</f>
        <v/>
      </c>
      <c r="C54" s="19"/>
      <c r="D54" s="19"/>
      <c r="E54" s="19"/>
      <c r="F54" s="19"/>
      <c r="G54" s="19"/>
      <c r="H54" s="19"/>
      <c r="I54" s="19"/>
      <c r="J54" s="19"/>
      <c r="K54" s="41"/>
      <c r="L54" s="749" t="str">
        <f>IF('基本情報入力シート'!M97="","",'基本情報入力シート'!M97)</f>
        <v/>
      </c>
      <c r="M54" s="749" t="str">
        <f>IF('基本情報入力シート'!R97="","",'基本情報入力シート'!R97)</f>
        <v/>
      </c>
      <c r="N54" s="749" t="str">
        <f>IF('基本情報入力シート'!W97="","",'基本情報入力シート'!W97)</f>
        <v/>
      </c>
      <c r="O54" s="749" t="str">
        <f>IF('基本情報入力シート'!X97="","",'基本情報入力シート'!X97)</f>
        <v/>
      </c>
      <c r="P54" s="751" t="str">
        <f>IF('基本情報入力シート'!Y97="","",'基本情報入力シート'!Y97)</f>
        <v/>
      </c>
      <c r="Q54" s="752" t="str">
        <f>IF('基本情報入力シート'!Z97="","",'基本情報入力シート'!Z97)</f>
        <v/>
      </c>
      <c r="R54" s="788" t="str">
        <f>IF('基本情報入力シート'!AA97="","",'基本情報入力シート'!AA97)</f>
        <v/>
      </c>
      <c r="S54" s="789"/>
      <c r="T54" s="790"/>
      <c r="U54" s="756" t="str">
        <f>IFERROR(VLOOKUP(P54,【参考】数式用!$A$5:$I$28,MATCH(T54,【参考】数式用!$H$4:$I$4,0)+7,0),"")))</f>
        <v>#ERROR!</v>
      </c>
      <c r="V54" s="791"/>
      <c r="W54" s="129" t="s">
        <v>98</v>
      </c>
      <c r="X54" s="792"/>
      <c r="Y54" s="130" t="s">
        <v>129</v>
      </c>
      <c r="Z54" s="792"/>
      <c r="AA54" s="130" t="s">
        <v>378</v>
      </c>
      <c r="AB54" s="792"/>
      <c r="AC54" s="130" t="s">
        <v>129</v>
      </c>
      <c r="AD54" s="792"/>
      <c r="AE54" s="130" t="s">
        <v>130</v>
      </c>
      <c r="AF54" s="758" t="s">
        <v>141</v>
      </c>
      <c r="AG54" s="759" t="str">
        <f t="shared" si="1"/>
        <v/>
      </c>
      <c r="AH54" s="758" t="s">
        <v>379</v>
      </c>
      <c r="AI54" s="760" t="str">
        <f t="shared" si="2"/>
        <v/>
      </c>
      <c r="AJ54" s="5"/>
      <c r="AK54" s="793" t="str">
        <f t="shared" si="3"/>
        <v>○</v>
      </c>
      <c r="AL54" s="794" t="str">
        <f t="shared" si="4"/>
        <v/>
      </c>
      <c r="AM54" s="795"/>
      <c r="AN54" s="795"/>
      <c r="AO54" s="795"/>
      <c r="AP54" s="795"/>
      <c r="AQ54" s="795"/>
      <c r="AR54" s="795"/>
      <c r="AS54" s="795"/>
      <c r="AT54" s="795"/>
      <c r="AU54" s="796"/>
    </row>
    <row r="55" ht="33.0" customHeight="1">
      <c r="A55" s="749">
        <f t="shared" si="5"/>
        <v>45</v>
      </c>
      <c r="B55" s="761" t="str">
        <f>IF('基本情報入力シート'!C98="","",'基本情報入力シート'!C98)</f>
        <v/>
      </c>
      <c r="C55" s="19"/>
      <c r="D55" s="19"/>
      <c r="E55" s="19"/>
      <c r="F55" s="19"/>
      <c r="G55" s="19"/>
      <c r="H55" s="19"/>
      <c r="I55" s="19"/>
      <c r="J55" s="19"/>
      <c r="K55" s="41"/>
      <c r="L55" s="749" t="str">
        <f>IF('基本情報入力シート'!M98="","",'基本情報入力シート'!M98)</f>
        <v/>
      </c>
      <c r="M55" s="749" t="str">
        <f>IF('基本情報入力シート'!R98="","",'基本情報入力シート'!R98)</f>
        <v/>
      </c>
      <c r="N55" s="749" t="str">
        <f>IF('基本情報入力シート'!W98="","",'基本情報入力シート'!W98)</f>
        <v/>
      </c>
      <c r="O55" s="749" t="str">
        <f>IF('基本情報入力シート'!X98="","",'基本情報入力シート'!X98)</f>
        <v/>
      </c>
      <c r="P55" s="751" t="str">
        <f>IF('基本情報入力シート'!Y98="","",'基本情報入力シート'!Y98)</f>
        <v/>
      </c>
      <c r="Q55" s="752" t="str">
        <f>IF('基本情報入力シート'!Z98="","",'基本情報入力シート'!Z98)</f>
        <v/>
      </c>
      <c r="R55" s="788" t="str">
        <f>IF('基本情報入力シート'!AA98="","",'基本情報入力シート'!AA98)</f>
        <v/>
      </c>
      <c r="S55" s="789"/>
      <c r="T55" s="790"/>
      <c r="U55" s="756" t="str">
        <f>IFERROR(VLOOKUP(P55,【参考】数式用!$A$5:$I$28,MATCH(T55,【参考】数式用!$H$4:$I$4,0)+7,0),"")))</f>
        <v>#ERROR!</v>
      </c>
      <c r="V55" s="791"/>
      <c r="W55" s="129" t="s">
        <v>98</v>
      </c>
      <c r="X55" s="792"/>
      <c r="Y55" s="130" t="s">
        <v>129</v>
      </c>
      <c r="Z55" s="792"/>
      <c r="AA55" s="130" t="s">
        <v>378</v>
      </c>
      <c r="AB55" s="792"/>
      <c r="AC55" s="130" t="s">
        <v>129</v>
      </c>
      <c r="AD55" s="792"/>
      <c r="AE55" s="130" t="s">
        <v>130</v>
      </c>
      <c r="AF55" s="758" t="s">
        <v>141</v>
      </c>
      <c r="AG55" s="759" t="str">
        <f t="shared" si="1"/>
        <v/>
      </c>
      <c r="AH55" s="758" t="s">
        <v>379</v>
      </c>
      <c r="AI55" s="760" t="str">
        <f t="shared" si="2"/>
        <v/>
      </c>
      <c r="AJ55" s="5"/>
      <c r="AK55" s="793" t="str">
        <f t="shared" si="3"/>
        <v>○</v>
      </c>
      <c r="AL55" s="794" t="str">
        <f t="shared" si="4"/>
        <v/>
      </c>
      <c r="AM55" s="795"/>
      <c r="AN55" s="795"/>
      <c r="AO55" s="795"/>
      <c r="AP55" s="795"/>
      <c r="AQ55" s="795"/>
      <c r="AR55" s="795"/>
      <c r="AS55" s="795"/>
      <c r="AT55" s="795"/>
      <c r="AU55" s="796"/>
    </row>
    <row r="56" ht="33.0" customHeight="1">
      <c r="A56" s="749">
        <f t="shared" si="5"/>
        <v>46</v>
      </c>
      <c r="B56" s="761" t="str">
        <f>IF('基本情報入力シート'!C99="","",'基本情報入力シート'!C99)</f>
        <v/>
      </c>
      <c r="C56" s="19"/>
      <c r="D56" s="19"/>
      <c r="E56" s="19"/>
      <c r="F56" s="19"/>
      <c r="G56" s="19"/>
      <c r="H56" s="19"/>
      <c r="I56" s="19"/>
      <c r="J56" s="19"/>
      <c r="K56" s="41"/>
      <c r="L56" s="749" t="str">
        <f>IF('基本情報入力シート'!M99="","",'基本情報入力シート'!M99)</f>
        <v/>
      </c>
      <c r="M56" s="749" t="str">
        <f>IF('基本情報入力シート'!R99="","",'基本情報入力シート'!R99)</f>
        <v/>
      </c>
      <c r="N56" s="749" t="str">
        <f>IF('基本情報入力シート'!W99="","",'基本情報入力シート'!W99)</f>
        <v/>
      </c>
      <c r="O56" s="749" t="str">
        <f>IF('基本情報入力シート'!X99="","",'基本情報入力シート'!X99)</f>
        <v/>
      </c>
      <c r="P56" s="751" t="str">
        <f>IF('基本情報入力シート'!Y99="","",'基本情報入力シート'!Y99)</f>
        <v/>
      </c>
      <c r="Q56" s="752" t="str">
        <f>IF('基本情報入力シート'!Z99="","",'基本情報入力シート'!Z99)</f>
        <v/>
      </c>
      <c r="R56" s="788" t="str">
        <f>IF('基本情報入力シート'!AA99="","",'基本情報入力シート'!AA99)</f>
        <v/>
      </c>
      <c r="S56" s="789"/>
      <c r="T56" s="790"/>
      <c r="U56" s="756" t="str">
        <f>IFERROR(VLOOKUP(P56,【参考】数式用!$A$5:$I$28,MATCH(T56,【参考】数式用!$H$4:$I$4,0)+7,0),"")))</f>
        <v>#ERROR!</v>
      </c>
      <c r="V56" s="791"/>
      <c r="W56" s="129" t="s">
        <v>98</v>
      </c>
      <c r="X56" s="792"/>
      <c r="Y56" s="130" t="s">
        <v>129</v>
      </c>
      <c r="Z56" s="792"/>
      <c r="AA56" s="130" t="s">
        <v>378</v>
      </c>
      <c r="AB56" s="792"/>
      <c r="AC56" s="130" t="s">
        <v>129</v>
      </c>
      <c r="AD56" s="792"/>
      <c r="AE56" s="130" t="s">
        <v>130</v>
      </c>
      <c r="AF56" s="758" t="s">
        <v>141</v>
      </c>
      <c r="AG56" s="759" t="str">
        <f t="shared" si="1"/>
        <v/>
      </c>
      <c r="AH56" s="758" t="s">
        <v>379</v>
      </c>
      <c r="AI56" s="760" t="str">
        <f t="shared" si="2"/>
        <v/>
      </c>
      <c r="AJ56" s="5"/>
      <c r="AK56" s="793" t="str">
        <f t="shared" si="3"/>
        <v>○</v>
      </c>
      <c r="AL56" s="794" t="str">
        <f t="shared" si="4"/>
        <v/>
      </c>
      <c r="AM56" s="795"/>
      <c r="AN56" s="795"/>
      <c r="AO56" s="795"/>
      <c r="AP56" s="795"/>
      <c r="AQ56" s="795"/>
      <c r="AR56" s="795"/>
      <c r="AS56" s="795"/>
      <c r="AT56" s="795"/>
      <c r="AU56" s="796"/>
    </row>
    <row r="57" ht="33.0" customHeight="1">
      <c r="A57" s="749">
        <f t="shared" si="5"/>
        <v>47</v>
      </c>
      <c r="B57" s="761" t="str">
        <f>IF('基本情報入力シート'!C100="","",'基本情報入力シート'!C100)</f>
        <v/>
      </c>
      <c r="C57" s="19"/>
      <c r="D57" s="19"/>
      <c r="E57" s="19"/>
      <c r="F57" s="19"/>
      <c r="G57" s="19"/>
      <c r="H57" s="19"/>
      <c r="I57" s="19"/>
      <c r="J57" s="19"/>
      <c r="K57" s="41"/>
      <c r="L57" s="749" t="str">
        <f>IF('基本情報入力シート'!M100="","",'基本情報入力シート'!M100)</f>
        <v/>
      </c>
      <c r="M57" s="749" t="str">
        <f>IF('基本情報入力シート'!R100="","",'基本情報入力シート'!R100)</f>
        <v/>
      </c>
      <c r="N57" s="749" t="str">
        <f>IF('基本情報入力シート'!W100="","",'基本情報入力シート'!W100)</f>
        <v/>
      </c>
      <c r="O57" s="749" t="str">
        <f>IF('基本情報入力シート'!X100="","",'基本情報入力シート'!X100)</f>
        <v/>
      </c>
      <c r="P57" s="751" t="str">
        <f>IF('基本情報入力シート'!Y100="","",'基本情報入力シート'!Y100)</f>
        <v/>
      </c>
      <c r="Q57" s="752" t="str">
        <f>IF('基本情報入力シート'!Z100="","",'基本情報入力シート'!Z100)</f>
        <v/>
      </c>
      <c r="R57" s="788" t="str">
        <f>IF('基本情報入力シート'!AA100="","",'基本情報入力シート'!AA100)</f>
        <v/>
      </c>
      <c r="S57" s="789"/>
      <c r="T57" s="790"/>
      <c r="U57" s="756" t="str">
        <f>IFERROR(VLOOKUP(P57,【参考】数式用!$A$5:$I$28,MATCH(T57,【参考】数式用!$H$4:$I$4,0)+7,0),"")))</f>
        <v>#ERROR!</v>
      </c>
      <c r="V57" s="791"/>
      <c r="W57" s="129" t="s">
        <v>98</v>
      </c>
      <c r="X57" s="792"/>
      <c r="Y57" s="130" t="s">
        <v>129</v>
      </c>
      <c r="Z57" s="792"/>
      <c r="AA57" s="130" t="s">
        <v>378</v>
      </c>
      <c r="AB57" s="792"/>
      <c r="AC57" s="130" t="s">
        <v>129</v>
      </c>
      <c r="AD57" s="792"/>
      <c r="AE57" s="130" t="s">
        <v>130</v>
      </c>
      <c r="AF57" s="758" t="s">
        <v>141</v>
      </c>
      <c r="AG57" s="759" t="str">
        <f t="shared" si="1"/>
        <v/>
      </c>
      <c r="AH57" s="758" t="s">
        <v>379</v>
      </c>
      <c r="AI57" s="760" t="str">
        <f t="shared" si="2"/>
        <v/>
      </c>
      <c r="AJ57" s="5"/>
      <c r="AK57" s="793" t="str">
        <f t="shared" si="3"/>
        <v>○</v>
      </c>
      <c r="AL57" s="794" t="str">
        <f t="shared" si="4"/>
        <v/>
      </c>
      <c r="AM57" s="795"/>
      <c r="AN57" s="795"/>
      <c r="AO57" s="795"/>
      <c r="AP57" s="795"/>
      <c r="AQ57" s="795"/>
      <c r="AR57" s="795"/>
      <c r="AS57" s="795"/>
      <c r="AT57" s="795"/>
      <c r="AU57" s="796"/>
    </row>
    <row r="58" ht="33.0" customHeight="1">
      <c r="A58" s="749">
        <f t="shared" si="5"/>
        <v>48</v>
      </c>
      <c r="B58" s="761" t="str">
        <f>IF('基本情報入力シート'!C101="","",'基本情報入力シート'!C101)</f>
        <v/>
      </c>
      <c r="C58" s="19"/>
      <c r="D58" s="19"/>
      <c r="E58" s="19"/>
      <c r="F58" s="19"/>
      <c r="G58" s="19"/>
      <c r="H58" s="19"/>
      <c r="I58" s="19"/>
      <c r="J58" s="19"/>
      <c r="K58" s="41"/>
      <c r="L58" s="749" t="str">
        <f>IF('基本情報入力シート'!M101="","",'基本情報入力シート'!M101)</f>
        <v/>
      </c>
      <c r="M58" s="749" t="str">
        <f>IF('基本情報入力シート'!R101="","",'基本情報入力シート'!R101)</f>
        <v/>
      </c>
      <c r="N58" s="749" t="str">
        <f>IF('基本情報入力シート'!W101="","",'基本情報入力シート'!W101)</f>
        <v/>
      </c>
      <c r="O58" s="749" t="str">
        <f>IF('基本情報入力シート'!X101="","",'基本情報入力シート'!X101)</f>
        <v/>
      </c>
      <c r="P58" s="751" t="str">
        <f>IF('基本情報入力シート'!Y101="","",'基本情報入力シート'!Y101)</f>
        <v/>
      </c>
      <c r="Q58" s="752" t="str">
        <f>IF('基本情報入力シート'!Z101="","",'基本情報入力シート'!Z101)</f>
        <v/>
      </c>
      <c r="R58" s="788" t="str">
        <f>IF('基本情報入力シート'!AA101="","",'基本情報入力シート'!AA101)</f>
        <v/>
      </c>
      <c r="S58" s="789"/>
      <c r="T58" s="790"/>
      <c r="U58" s="756" t="str">
        <f>IFERROR(VLOOKUP(P58,【参考】数式用!$A$5:$I$28,MATCH(T58,【参考】数式用!$H$4:$I$4,0)+7,0),"")))</f>
        <v>#ERROR!</v>
      </c>
      <c r="V58" s="791"/>
      <c r="W58" s="129" t="s">
        <v>98</v>
      </c>
      <c r="X58" s="792"/>
      <c r="Y58" s="130" t="s">
        <v>129</v>
      </c>
      <c r="Z58" s="792"/>
      <c r="AA58" s="130" t="s">
        <v>378</v>
      </c>
      <c r="AB58" s="792"/>
      <c r="AC58" s="130" t="s">
        <v>129</v>
      </c>
      <c r="AD58" s="792"/>
      <c r="AE58" s="130" t="s">
        <v>130</v>
      </c>
      <c r="AF58" s="758" t="s">
        <v>141</v>
      </c>
      <c r="AG58" s="759" t="str">
        <f t="shared" si="1"/>
        <v/>
      </c>
      <c r="AH58" s="758" t="s">
        <v>379</v>
      </c>
      <c r="AI58" s="760" t="str">
        <f t="shared" si="2"/>
        <v/>
      </c>
      <c r="AJ58" s="5"/>
      <c r="AK58" s="793" t="str">
        <f t="shared" si="3"/>
        <v>○</v>
      </c>
      <c r="AL58" s="794" t="str">
        <f t="shared" si="4"/>
        <v/>
      </c>
      <c r="AM58" s="795"/>
      <c r="AN58" s="795"/>
      <c r="AO58" s="795"/>
      <c r="AP58" s="795"/>
      <c r="AQ58" s="795"/>
      <c r="AR58" s="795"/>
      <c r="AS58" s="795"/>
      <c r="AT58" s="795"/>
      <c r="AU58" s="796"/>
    </row>
    <row r="59" ht="33.0" customHeight="1">
      <c r="A59" s="749">
        <f t="shared" si="5"/>
        <v>49</v>
      </c>
      <c r="B59" s="761" t="str">
        <f>IF('基本情報入力シート'!C102="","",'基本情報入力シート'!C102)</f>
        <v/>
      </c>
      <c r="C59" s="19"/>
      <c r="D59" s="19"/>
      <c r="E59" s="19"/>
      <c r="F59" s="19"/>
      <c r="G59" s="19"/>
      <c r="H59" s="19"/>
      <c r="I59" s="19"/>
      <c r="J59" s="19"/>
      <c r="K59" s="41"/>
      <c r="L59" s="749" t="str">
        <f>IF('基本情報入力シート'!M102="","",'基本情報入力シート'!M102)</f>
        <v/>
      </c>
      <c r="M59" s="749" t="str">
        <f>IF('基本情報入力シート'!R102="","",'基本情報入力シート'!R102)</f>
        <v/>
      </c>
      <c r="N59" s="749" t="str">
        <f>IF('基本情報入力シート'!W102="","",'基本情報入力シート'!W102)</f>
        <v/>
      </c>
      <c r="O59" s="749" t="str">
        <f>IF('基本情報入力シート'!X102="","",'基本情報入力シート'!X102)</f>
        <v/>
      </c>
      <c r="P59" s="751" t="str">
        <f>IF('基本情報入力シート'!Y102="","",'基本情報入力シート'!Y102)</f>
        <v/>
      </c>
      <c r="Q59" s="752" t="str">
        <f>IF('基本情報入力シート'!Z102="","",'基本情報入力シート'!Z102)</f>
        <v/>
      </c>
      <c r="R59" s="788" t="str">
        <f>IF('基本情報入力シート'!AA102="","",'基本情報入力シート'!AA102)</f>
        <v/>
      </c>
      <c r="S59" s="789"/>
      <c r="T59" s="790"/>
      <c r="U59" s="756" t="str">
        <f>IFERROR(VLOOKUP(P59,【参考】数式用!$A$5:$I$28,MATCH(T59,【参考】数式用!$H$4:$I$4,0)+7,0),"")))</f>
        <v>#ERROR!</v>
      </c>
      <c r="V59" s="791"/>
      <c r="W59" s="129" t="s">
        <v>98</v>
      </c>
      <c r="X59" s="792"/>
      <c r="Y59" s="130" t="s">
        <v>129</v>
      </c>
      <c r="Z59" s="792"/>
      <c r="AA59" s="130" t="s">
        <v>378</v>
      </c>
      <c r="AB59" s="792"/>
      <c r="AC59" s="130" t="s">
        <v>129</v>
      </c>
      <c r="AD59" s="792"/>
      <c r="AE59" s="130" t="s">
        <v>130</v>
      </c>
      <c r="AF59" s="758" t="s">
        <v>141</v>
      </c>
      <c r="AG59" s="759" t="str">
        <f t="shared" si="1"/>
        <v/>
      </c>
      <c r="AH59" s="758" t="s">
        <v>379</v>
      </c>
      <c r="AI59" s="760" t="str">
        <f t="shared" si="2"/>
        <v/>
      </c>
      <c r="AJ59" s="5"/>
      <c r="AK59" s="793" t="str">
        <f t="shared" si="3"/>
        <v>○</v>
      </c>
      <c r="AL59" s="794" t="str">
        <f t="shared" si="4"/>
        <v/>
      </c>
      <c r="AM59" s="795"/>
      <c r="AN59" s="795"/>
      <c r="AO59" s="795"/>
      <c r="AP59" s="795"/>
      <c r="AQ59" s="795"/>
      <c r="AR59" s="795"/>
      <c r="AS59" s="795"/>
      <c r="AT59" s="795"/>
      <c r="AU59" s="796"/>
    </row>
    <row r="60" ht="33.0" customHeight="1">
      <c r="A60" s="749">
        <f t="shared" si="5"/>
        <v>50</v>
      </c>
      <c r="B60" s="761" t="str">
        <f>IF('基本情報入力シート'!C103="","",'基本情報入力シート'!C103)</f>
        <v/>
      </c>
      <c r="C60" s="19"/>
      <c r="D60" s="19"/>
      <c r="E60" s="19"/>
      <c r="F60" s="19"/>
      <c r="G60" s="19"/>
      <c r="H60" s="19"/>
      <c r="I60" s="19"/>
      <c r="J60" s="19"/>
      <c r="K60" s="41"/>
      <c r="L60" s="749" t="str">
        <f>IF('基本情報入力シート'!M103="","",'基本情報入力シート'!M103)</f>
        <v/>
      </c>
      <c r="M60" s="749" t="str">
        <f>IF('基本情報入力シート'!R103="","",'基本情報入力シート'!R103)</f>
        <v/>
      </c>
      <c r="N60" s="749" t="str">
        <f>IF('基本情報入力シート'!W103="","",'基本情報入力シート'!W103)</f>
        <v/>
      </c>
      <c r="O60" s="749" t="str">
        <f>IF('基本情報入力シート'!X103="","",'基本情報入力シート'!X103)</f>
        <v/>
      </c>
      <c r="P60" s="751" t="str">
        <f>IF('基本情報入力シート'!Y103="","",'基本情報入力シート'!Y103)</f>
        <v/>
      </c>
      <c r="Q60" s="752" t="str">
        <f>IF('基本情報入力シート'!Z103="","",'基本情報入力シート'!Z103)</f>
        <v/>
      </c>
      <c r="R60" s="788" t="str">
        <f>IF('基本情報入力シート'!AA103="","",'基本情報入力シート'!AA103)</f>
        <v/>
      </c>
      <c r="S60" s="789"/>
      <c r="T60" s="790"/>
      <c r="U60" s="756" t="str">
        <f>IFERROR(VLOOKUP(P60,【参考】数式用!$A$5:$I$28,MATCH(T60,【参考】数式用!$H$4:$I$4,0)+7,0),"")))</f>
        <v>#ERROR!</v>
      </c>
      <c r="V60" s="791"/>
      <c r="W60" s="129" t="s">
        <v>98</v>
      </c>
      <c r="X60" s="792"/>
      <c r="Y60" s="130" t="s">
        <v>129</v>
      </c>
      <c r="Z60" s="792"/>
      <c r="AA60" s="130" t="s">
        <v>378</v>
      </c>
      <c r="AB60" s="792"/>
      <c r="AC60" s="130" t="s">
        <v>129</v>
      </c>
      <c r="AD60" s="792"/>
      <c r="AE60" s="130" t="s">
        <v>130</v>
      </c>
      <c r="AF60" s="758" t="s">
        <v>141</v>
      </c>
      <c r="AG60" s="759" t="str">
        <f t="shared" si="1"/>
        <v/>
      </c>
      <c r="AH60" s="758" t="s">
        <v>379</v>
      </c>
      <c r="AI60" s="760" t="str">
        <f t="shared" si="2"/>
        <v/>
      </c>
      <c r="AJ60" s="5"/>
      <c r="AK60" s="793" t="str">
        <f t="shared" si="3"/>
        <v>○</v>
      </c>
      <c r="AL60" s="794" t="str">
        <f t="shared" si="4"/>
        <v/>
      </c>
      <c r="AM60" s="795"/>
      <c r="AN60" s="795"/>
      <c r="AO60" s="795"/>
      <c r="AP60" s="795"/>
      <c r="AQ60" s="795"/>
      <c r="AR60" s="795"/>
      <c r="AS60" s="795"/>
      <c r="AT60" s="795"/>
      <c r="AU60" s="796"/>
    </row>
    <row r="61" ht="33.0" customHeight="1">
      <c r="A61" s="749">
        <f t="shared" si="5"/>
        <v>51</v>
      </c>
      <c r="B61" s="761" t="str">
        <f>IF('基本情報入力シート'!C104="","",'基本情報入力シート'!C104)</f>
        <v/>
      </c>
      <c r="C61" s="19"/>
      <c r="D61" s="19"/>
      <c r="E61" s="19"/>
      <c r="F61" s="19"/>
      <c r="G61" s="19"/>
      <c r="H61" s="19"/>
      <c r="I61" s="19"/>
      <c r="J61" s="19"/>
      <c r="K61" s="41"/>
      <c r="L61" s="749" t="str">
        <f>IF('基本情報入力シート'!M104="","",'基本情報入力シート'!M104)</f>
        <v/>
      </c>
      <c r="M61" s="749" t="str">
        <f>IF('基本情報入力シート'!R104="","",'基本情報入力シート'!R104)</f>
        <v/>
      </c>
      <c r="N61" s="749" t="str">
        <f>IF('基本情報入力シート'!W104="","",'基本情報入力シート'!W104)</f>
        <v/>
      </c>
      <c r="O61" s="749" t="str">
        <f>IF('基本情報入力シート'!X104="","",'基本情報入力シート'!X104)</f>
        <v/>
      </c>
      <c r="P61" s="751" t="str">
        <f>IF('基本情報入力シート'!Y104="","",'基本情報入力シート'!Y104)</f>
        <v/>
      </c>
      <c r="Q61" s="752" t="str">
        <f>IF('基本情報入力シート'!Z104="","",'基本情報入力シート'!Z104)</f>
        <v/>
      </c>
      <c r="R61" s="788" t="str">
        <f>IF('基本情報入力シート'!AA104="","",'基本情報入力シート'!AA104)</f>
        <v/>
      </c>
      <c r="S61" s="789"/>
      <c r="T61" s="790"/>
      <c r="U61" s="756" t="str">
        <f>IFERROR(VLOOKUP(P61,【参考】数式用!$A$5:$I$28,MATCH(T61,【参考】数式用!$H$4:$I$4,0)+7,0),"")))</f>
        <v>#ERROR!</v>
      </c>
      <c r="V61" s="791"/>
      <c r="W61" s="129" t="s">
        <v>98</v>
      </c>
      <c r="X61" s="792"/>
      <c r="Y61" s="130" t="s">
        <v>129</v>
      </c>
      <c r="Z61" s="792"/>
      <c r="AA61" s="130" t="s">
        <v>378</v>
      </c>
      <c r="AB61" s="792"/>
      <c r="AC61" s="130" t="s">
        <v>129</v>
      </c>
      <c r="AD61" s="792"/>
      <c r="AE61" s="130" t="s">
        <v>130</v>
      </c>
      <c r="AF61" s="758" t="s">
        <v>141</v>
      </c>
      <c r="AG61" s="759" t="str">
        <f t="shared" si="1"/>
        <v/>
      </c>
      <c r="AH61" s="758" t="s">
        <v>379</v>
      </c>
      <c r="AI61" s="760" t="str">
        <f t="shared" si="2"/>
        <v/>
      </c>
      <c r="AJ61" s="5"/>
      <c r="AK61" s="793" t="str">
        <f t="shared" si="3"/>
        <v>○</v>
      </c>
      <c r="AL61" s="794" t="str">
        <f t="shared" si="4"/>
        <v/>
      </c>
      <c r="AM61" s="795"/>
      <c r="AN61" s="795"/>
      <c r="AO61" s="795"/>
      <c r="AP61" s="795"/>
      <c r="AQ61" s="795"/>
      <c r="AR61" s="795"/>
      <c r="AS61" s="795"/>
      <c r="AT61" s="795"/>
      <c r="AU61" s="796"/>
    </row>
    <row r="62" ht="33.0" customHeight="1">
      <c r="A62" s="749">
        <f t="shared" si="5"/>
        <v>52</v>
      </c>
      <c r="B62" s="761" t="str">
        <f>IF('基本情報入力シート'!C105="","",'基本情報入力シート'!C105)</f>
        <v/>
      </c>
      <c r="C62" s="19"/>
      <c r="D62" s="19"/>
      <c r="E62" s="19"/>
      <c r="F62" s="19"/>
      <c r="G62" s="19"/>
      <c r="H62" s="19"/>
      <c r="I62" s="19"/>
      <c r="J62" s="19"/>
      <c r="K62" s="41"/>
      <c r="L62" s="749" t="str">
        <f>IF('基本情報入力シート'!M105="","",'基本情報入力シート'!M105)</f>
        <v/>
      </c>
      <c r="M62" s="749" t="str">
        <f>IF('基本情報入力シート'!R105="","",'基本情報入力シート'!R105)</f>
        <v/>
      </c>
      <c r="N62" s="749" t="str">
        <f>IF('基本情報入力シート'!W105="","",'基本情報入力シート'!W105)</f>
        <v/>
      </c>
      <c r="O62" s="749" t="str">
        <f>IF('基本情報入力シート'!X105="","",'基本情報入力シート'!X105)</f>
        <v/>
      </c>
      <c r="P62" s="751" t="str">
        <f>IF('基本情報入力シート'!Y105="","",'基本情報入力シート'!Y105)</f>
        <v/>
      </c>
      <c r="Q62" s="752" t="str">
        <f>IF('基本情報入力シート'!Z105="","",'基本情報入力シート'!Z105)</f>
        <v/>
      </c>
      <c r="R62" s="788" t="str">
        <f>IF('基本情報入力シート'!AA105="","",'基本情報入力シート'!AA105)</f>
        <v/>
      </c>
      <c r="S62" s="789"/>
      <c r="T62" s="790"/>
      <c r="U62" s="756" t="str">
        <f>IFERROR(VLOOKUP(P62,【参考】数式用!$A$5:$I$28,MATCH(T62,【参考】数式用!$H$4:$I$4,0)+7,0),"")))</f>
        <v>#ERROR!</v>
      </c>
      <c r="V62" s="791"/>
      <c r="W62" s="129" t="s">
        <v>98</v>
      </c>
      <c r="X62" s="792"/>
      <c r="Y62" s="130" t="s">
        <v>129</v>
      </c>
      <c r="Z62" s="792"/>
      <c r="AA62" s="130" t="s">
        <v>378</v>
      </c>
      <c r="AB62" s="792"/>
      <c r="AC62" s="130" t="s">
        <v>129</v>
      </c>
      <c r="AD62" s="792"/>
      <c r="AE62" s="130" t="s">
        <v>130</v>
      </c>
      <c r="AF62" s="758" t="s">
        <v>141</v>
      </c>
      <c r="AG62" s="759" t="str">
        <f t="shared" si="1"/>
        <v/>
      </c>
      <c r="AH62" s="758" t="s">
        <v>379</v>
      </c>
      <c r="AI62" s="760" t="str">
        <f t="shared" si="2"/>
        <v/>
      </c>
      <c r="AJ62" s="5"/>
      <c r="AK62" s="793" t="str">
        <f t="shared" si="3"/>
        <v>○</v>
      </c>
      <c r="AL62" s="794" t="str">
        <f t="shared" si="4"/>
        <v/>
      </c>
      <c r="AM62" s="795"/>
      <c r="AN62" s="795"/>
      <c r="AO62" s="795"/>
      <c r="AP62" s="795"/>
      <c r="AQ62" s="795"/>
      <c r="AR62" s="795"/>
      <c r="AS62" s="795"/>
      <c r="AT62" s="795"/>
      <c r="AU62" s="796"/>
    </row>
    <row r="63" ht="33.0" customHeight="1">
      <c r="A63" s="749">
        <f t="shared" si="5"/>
        <v>53</v>
      </c>
      <c r="B63" s="761" t="str">
        <f>IF('基本情報入力シート'!C106="","",'基本情報入力シート'!C106)</f>
        <v/>
      </c>
      <c r="C63" s="19"/>
      <c r="D63" s="19"/>
      <c r="E63" s="19"/>
      <c r="F63" s="19"/>
      <c r="G63" s="19"/>
      <c r="H63" s="19"/>
      <c r="I63" s="19"/>
      <c r="J63" s="19"/>
      <c r="K63" s="41"/>
      <c r="L63" s="749" t="str">
        <f>IF('基本情報入力シート'!M106="","",'基本情報入力シート'!M106)</f>
        <v/>
      </c>
      <c r="M63" s="749" t="str">
        <f>IF('基本情報入力シート'!R106="","",'基本情報入力シート'!R106)</f>
        <v/>
      </c>
      <c r="N63" s="749" t="str">
        <f>IF('基本情報入力シート'!W106="","",'基本情報入力シート'!W106)</f>
        <v/>
      </c>
      <c r="O63" s="749" t="str">
        <f>IF('基本情報入力シート'!X106="","",'基本情報入力シート'!X106)</f>
        <v/>
      </c>
      <c r="P63" s="751" t="str">
        <f>IF('基本情報入力シート'!Y106="","",'基本情報入力シート'!Y106)</f>
        <v/>
      </c>
      <c r="Q63" s="752" t="str">
        <f>IF('基本情報入力シート'!Z106="","",'基本情報入力シート'!Z106)</f>
        <v/>
      </c>
      <c r="R63" s="788" t="str">
        <f>IF('基本情報入力シート'!AA106="","",'基本情報入力シート'!AA106)</f>
        <v/>
      </c>
      <c r="S63" s="789"/>
      <c r="T63" s="790"/>
      <c r="U63" s="756" t="str">
        <f>IFERROR(VLOOKUP(P63,【参考】数式用!$A$5:$I$28,MATCH(T63,【参考】数式用!$H$4:$I$4,0)+7,0),"")))</f>
        <v>#ERROR!</v>
      </c>
      <c r="V63" s="791"/>
      <c r="W63" s="129" t="s">
        <v>98</v>
      </c>
      <c r="X63" s="792"/>
      <c r="Y63" s="130" t="s">
        <v>129</v>
      </c>
      <c r="Z63" s="792"/>
      <c r="AA63" s="130" t="s">
        <v>378</v>
      </c>
      <c r="AB63" s="792"/>
      <c r="AC63" s="130" t="s">
        <v>129</v>
      </c>
      <c r="AD63" s="792"/>
      <c r="AE63" s="130" t="s">
        <v>130</v>
      </c>
      <c r="AF63" s="758" t="s">
        <v>141</v>
      </c>
      <c r="AG63" s="759" t="str">
        <f t="shared" si="1"/>
        <v/>
      </c>
      <c r="AH63" s="758" t="s">
        <v>379</v>
      </c>
      <c r="AI63" s="760" t="str">
        <f t="shared" si="2"/>
        <v/>
      </c>
      <c r="AJ63" s="5"/>
      <c r="AK63" s="793" t="str">
        <f t="shared" si="3"/>
        <v>○</v>
      </c>
      <c r="AL63" s="794" t="str">
        <f t="shared" si="4"/>
        <v/>
      </c>
      <c r="AM63" s="795"/>
      <c r="AN63" s="795"/>
      <c r="AO63" s="795"/>
      <c r="AP63" s="795"/>
      <c r="AQ63" s="795"/>
      <c r="AR63" s="795"/>
      <c r="AS63" s="795"/>
      <c r="AT63" s="795"/>
      <c r="AU63" s="796"/>
    </row>
    <row r="64" ht="33.0" customHeight="1">
      <c r="A64" s="749">
        <f t="shared" si="5"/>
        <v>54</v>
      </c>
      <c r="B64" s="761" t="str">
        <f>IF('基本情報入力シート'!C107="","",'基本情報入力シート'!C107)</f>
        <v/>
      </c>
      <c r="C64" s="19"/>
      <c r="D64" s="19"/>
      <c r="E64" s="19"/>
      <c r="F64" s="19"/>
      <c r="G64" s="19"/>
      <c r="H64" s="19"/>
      <c r="I64" s="19"/>
      <c r="J64" s="19"/>
      <c r="K64" s="41"/>
      <c r="L64" s="749" t="str">
        <f>IF('基本情報入力シート'!M107="","",'基本情報入力シート'!M107)</f>
        <v/>
      </c>
      <c r="M64" s="749" t="str">
        <f>IF('基本情報入力シート'!R107="","",'基本情報入力シート'!R107)</f>
        <v/>
      </c>
      <c r="N64" s="749" t="str">
        <f>IF('基本情報入力シート'!W107="","",'基本情報入力シート'!W107)</f>
        <v/>
      </c>
      <c r="O64" s="749" t="str">
        <f>IF('基本情報入力シート'!X107="","",'基本情報入力シート'!X107)</f>
        <v/>
      </c>
      <c r="P64" s="751" t="str">
        <f>IF('基本情報入力シート'!Y107="","",'基本情報入力シート'!Y107)</f>
        <v/>
      </c>
      <c r="Q64" s="752" t="str">
        <f>IF('基本情報入力シート'!Z107="","",'基本情報入力シート'!Z107)</f>
        <v/>
      </c>
      <c r="R64" s="788" t="str">
        <f>IF('基本情報入力シート'!AA107="","",'基本情報入力シート'!AA107)</f>
        <v/>
      </c>
      <c r="S64" s="789"/>
      <c r="T64" s="790"/>
      <c r="U64" s="756" t="str">
        <f>IFERROR(VLOOKUP(P64,【参考】数式用!$A$5:$I$28,MATCH(T64,【参考】数式用!$H$4:$I$4,0)+7,0),"")))</f>
        <v>#ERROR!</v>
      </c>
      <c r="V64" s="791"/>
      <c r="W64" s="129" t="s">
        <v>98</v>
      </c>
      <c r="X64" s="792"/>
      <c r="Y64" s="130" t="s">
        <v>129</v>
      </c>
      <c r="Z64" s="792"/>
      <c r="AA64" s="130" t="s">
        <v>378</v>
      </c>
      <c r="AB64" s="792"/>
      <c r="AC64" s="130" t="s">
        <v>129</v>
      </c>
      <c r="AD64" s="792"/>
      <c r="AE64" s="130" t="s">
        <v>130</v>
      </c>
      <c r="AF64" s="758" t="s">
        <v>141</v>
      </c>
      <c r="AG64" s="759" t="str">
        <f t="shared" si="1"/>
        <v/>
      </c>
      <c r="AH64" s="758" t="s">
        <v>379</v>
      </c>
      <c r="AI64" s="760" t="str">
        <f t="shared" si="2"/>
        <v/>
      </c>
      <c r="AJ64" s="5"/>
      <c r="AK64" s="793" t="str">
        <f t="shared" si="3"/>
        <v>○</v>
      </c>
      <c r="AL64" s="794" t="str">
        <f t="shared" si="4"/>
        <v/>
      </c>
      <c r="AM64" s="795"/>
      <c r="AN64" s="795"/>
      <c r="AO64" s="795"/>
      <c r="AP64" s="795"/>
      <c r="AQ64" s="795"/>
      <c r="AR64" s="795"/>
      <c r="AS64" s="795"/>
      <c r="AT64" s="795"/>
      <c r="AU64" s="796"/>
    </row>
    <row r="65" ht="33.0" customHeight="1">
      <c r="A65" s="749">
        <f t="shared" si="5"/>
        <v>55</v>
      </c>
      <c r="B65" s="761" t="str">
        <f>IF('基本情報入力シート'!C108="","",'基本情報入力シート'!C108)</f>
        <v/>
      </c>
      <c r="C65" s="19"/>
      <c r="D65" s="19"/>
      <c r="E65" s="19"/>
      <c r="F65" s="19"/>
      <c r="G65" s="19"/>
      <c r="H65" s="19"/>
      <c r="I65" s="19"/>
      <c r="J65" s="19"/>
      <c r="K65" s="41"/>
      <c r="L65" s="749" t="str">
        <f>IF('基本情報入力シート'!M108="","",'基本情報入力シート'!M108)</f>
        <v/>
      </c>
      <c r="M65" s="749" t="str">
        <f>IF('基本情報入力シート'!R108="","",'基本情報入力シート'!R108)</f>
        <v/>
      </c>
      <c r="N65" s="749" t="str">
        <f>IF('基本情報入力シート'!W108="","",'基本情報入力シート'!W108)</f>
        <v/>
      </c>
      <c r="O65" s="749" t="str">
        <f>IF('基本情報入力シート'!X108="","",'基本情報入力シート'!X108)</f>
        <v/>
      </c>
      <c r="P65" s="751" t="str">
        <f>IF('基本情報入力シート'!Y108="","",'基本情報入力シート'!Y108)</f>
        <v/>
      </c>
      <c r="Q65" s="752" t="str">
        <f>IF('基本情報入力シート'!Z108="","",'基本情報入力シート'!Z108)</f>
        <v/>
      </c>
      <c r="R65" s="788" t="str">
        <f>IF('基本情報入力シート'!AA108="","",'基本情報入力シート'!AA108)</f>
        <v/>
      </c>
      <c r="S65" s="789"/>
      <c r="T65" s="790"/>
      <c r="U65" s="756" t="str">
        <f>IFERROR(VLOOKUP(P65,【参考】数式用!$A$5:$I$28,MATCH(T65,【参考】数式用!$H$4:$I$4,0)+7,0),"")))</f>
        <v>#ERROR!</v>
      </c>
      <c r="V65" s="791"/>
      <c r="W65" s="129" t="s">
        <v>98</v>
      </c>
      <c r="X65" s="792"/>
      <c r="Y65" s="130" t="s">
        <v>129</v>
      </c>
      <c r="Z65" s="792"/>
      <c r="AA65" s="130" t="s">
        <v>378</v>
      </c>
      <c r="AB65" s="792"/>
      <c r="AC65" s="130" t="s">
        <v>129</v>
      </c>
      <c r="AD65" s="792"/>
      <c r="AE65" s="130" t="s">
        <v>130</v>
      </c>
      <c r="AF65" s="758" t="s">
        <v>141</v>
      </c>
      <c r="AG65" s="759" t="str">
        <f t="shared" si="1"/>
        <v/>
      </c>
      <c r="AH65" s="758" t="s">
        <v>379</v>
      </c>
      <c r="AI65" s="760" t="str">
        <f t="shared" si="2"/>
        <v/>
      </c>
      <c r="AJ65" s="5"/>
      <c r="AK65" s="793" t="str">
        <f t="shared" si="3"/>
        <v>○</v>
      </c>
      <c r="AL65" s="794" t="str">
        <f t="shared" si="4"/>
        <v/>
      </c>
      <c r="AM65" s="795"/>
      <c r="AN65" s="795"/>
      <c r="AO65" s="795"/>
      <c r="AP65" s="795"/>
      <c r="AQ65" s="795"/>
      <c r="AR65" s="795"/>
      <c r="AS65" s="795"/>
      <c r="AT65" s="795"/>
      <c r="AU65" s="796"/>
    </row>
    <row r="66" ht="33.0" customHeight="1">
      <c r="A66" s="749">
        <f t="shared" si="5"/>
        <v>56</v>
      </c>
      <c r="B66" s="761" t="str">
        <f>IF('基本情報入力シート'!C109="","",'基本情報入力シート'!C109)</f>
        <v/>
      </c>
      <c r="C66" s="19"/>
      <c r="D66" s="19"/>
      <c r="E66" s="19"/>
      <c r="F66" s="19"/>
      <c r="G66" s="19"/>
      <c r="H66" s="19"/>
      <c r="I66" s="19"/>
      <c r="J66" s="19"/>
      <c r="K66" s="41"/>
      <c r="L66" s="749" t="str">
        <f>IF('基本情報入力シート'!M109="","",'基本情報入力シート'!M109)</f>
        <v/>
      </c>
      <c r="M66" s="749" t="str">
        <f>IF('基本情報入力シート'!R109="","",'基本情報入力シート'!R109)</f>
        <v/>
      </c>
      <c r="N66" s="749" t="str">
        <f>IF('基本情報入力シート'!W109="","",'基本情報入力シート'!W109)</f>
        <v/>
      </c>
      <c r="O66" s="749" t="str">
        <f>IF('基本情報入力シート'!X109="","",'基本情報入力シート'!X109)</f>
        <v/>
      </c>
      <c r="P66" s="751" t="str">
        <f>IF('基本情報入力シート'!Y109="","",'基本情報入力シート'!Y109)</f>
        <v/>
      </c>
      <c r="Q66" s="752" t="str">
        <f>IF('基本情報入力シート'!Z109="","",'基本情報入力シート'!Z109)</f>
        <v/>
      </c>
      <c r="R66" s="788" t="str">
        <f>IF('基本情報入力シート'!AA109="","",'基本情報入力シート'!AA109)</f>
        <v/>
      </c>
      <c r="S66" s="789"/>
      <c r="T66" s="790"/>
      <c r="U66" s="756" t="str">
        <f>IFERROR(VLOOKUP(P66,【参考】数式用!$A$5:$I$28,MATCH(T66,【参考】数式用!$H$4:$I$4,0)+7,0),"")))</f>
        <v>#ERROR!</v>
      </c>
      <c r="V66" s="791"/>
      <c r="W66" s="129" t="s">
        <v>98</v>
      </c>
      <c r="X66" s="792"/>
      <c r="Y66" s="130" t="s">
        <v>129</v>
      </c>
      <c r="Z66" s="792"/>
      <c r="AA66" s="130" t="s">
        <v>378</v>
      </c>
      <c r="AB66" s="792"/>
      <c r="AC66" s="130" t="s">
        <v>129</v>
      </c>
      <c r="AD66" s="792"/>
      <c r="AE66" s="130" t="s">
        <v>130</v>
      </c>
      <c r="AF66" s="758" t="s">
        <v>141</v>
      </c>
      <c r="AG66" s="759" t="str">
        <f t="shared" si="1"/>
        <v/>
      </c>
      <c r="AH66" s="758" t="s">
        <v>379</v>
      </c>
      <c r="AI66" s="760" t="str">
        <f t="shared" si="2"/>
        <v/>
      </c>
      <c r="AJ66" s="5"/>
      <c r="AK66" s="793" t="str">
        <f t="shared" si="3"/>
        <v>○</v>
      </c>
      <c r="AL66" s="794" t="str">
        <f t="shared" si="4"/>
        <v/>
      </c>
      <c r="AM66" s="795"/>
      <c r="AN66" s="795"/>
      <c r="AO66" s="795"/>
      <c r="AP66" s="795"/>
      <c r="AQ66" s="795"/>
      <c r="AR66" s="795"/>
      <c r="AS66" s="795"/>
      <c r="AT66" s="795"/>
      <c r="AU66" s="796"/>
    </row>
    <row r="67" ht="33.0" customHeight="1">
      <c r="A67" s="749">
        <f t="shared" si="5"/>
        <v>57</v>
      </c>
      <c r="B67" s="761" t="str">
        <f>IF('基本情報入力シート'!C110="","",'基本情報入力シート'!C110)</f>
        <v/>
      </c>
      <c r="C67" s="19"/>
      <c r="D67" s="19"/>
      <c r="E67" s="19"/>
      <c r="F67" s="19"/>
      <c r="G67" s="19"/>
      <c r="H67" s="19"/>
      <c r="I67" s="19"/>
      <c r="J67" s="19"/>
      <c r="K67" s="41"/>
      <c r="L67" s="749" t="str">
        <f>IF('基本情報入力シート'!M110="","",'基本情報入力シート'!M110)</f>
        <v/>
      </c>
      <c r="M67" s="749" t="str">
        <f>IF('基本情報入力シート'!R110="","",'基本情報入力シート'!R110)</f>
        <v/>
      </c>
      <c r="N67" s="749" t="str">
        <f>IF('基本情報入力シート'!W110="","",'基本情報入力シート'!W110)</f>
        <v/>
      </c>
      <c r="O67" s="749" t="str">
        <f>IF('基本情報入力シート'!X110="","",'基本情報入力シート'!X110)</f>
        <v/>
      </c>
      <c r="P67" s="751" t="str">
        <f>IF('基本情報入力シート'!Y110="","",'基本情報入力シート'!Y110)</f>
        <v/>
      </c>
      <c r="Q67" s="752" t="str">
        <f>IF('基本情報入力シート'!Z110="","",'基本情報入力シート'!Z110)</f>
        <v/>
      </c>
      <c r="R67" s="788" t="str">
        <f>IF('基本情報入力シート'!AA110="","",'基本情報入力シート'!AA110)</f>
        <v/>
      </c>
      <c r="S67" s="789"/>
      <c r="T67" s="790"/>
      <c r="U67" s="756" t="str">
        <f>IFERROR(VLOOKUP(P67,【参考】数式用!$A$5:$I$28,MATCH(T67,【参考】数式用!$H$4:$I$4,0)+7,0),"")))</f>
        <v>#ERROR!</v>
      </c>
      <c r="V67" s="791"/>
      <c r="W67" s="129" t="s">
        <v>98</v>
      </c>
      <c r="X67" s="792"/>
      <c r="Y67" s="130" t="s">
        <v>129</v>
      </c>
      <c r="Z67" s="792"/>
      <c r="AA67" s="130" t="s">
        <v>378</v>
      </c>
      <c r="AB67" s="792"/>
      <c r="AC67" s="130" t="s">
        <v>129</v>
      </c>
      <c r="AD67" s="792"/>
      <c r="AE67" s="130" t="s">
        <v>130</v>
      </c>
      <c r="AF67" s="758" t="s">
        <v>141</v>
      </c>
      <c r="AG67" s="759" t="str">
        <f t="shared" si="1"/>
        <v/>
      </c>
      <c r="AH67" s="758" t="s">
        <v>379</v>
      </c>
      <c r="AI67" s="760" t="str">
        <f t="shared" si="2"/>
        <v/>
      </c>
      <c r="AJ67" s="5"/>
      <c r="AK67" s="793" t="str">
        <f t="shared" si="3"/>
        <v>○</v>
      </c>
      <c r="AL67" s="794" t="str">
        <f t="shared" si="4"/>
        <v/>
      </c>
      <c r="AM67" s="795"/>
      <c r="AN67" s="795"/>
      <c r="AO67" s="795"/>
      <c r="AP67" s="795"/>
      <c r="AQ67" s="795"/>
      <c r="AR67" s="795"/>
      <c r="AS67" s="795"/>
      <c r="AT67" s="795"/>
      <c r="AU67" s="796"/>
    </row>
    <row r="68" ht="33.0" customHeight="1">
      <c r="A68" s="749">
        <f t="shared" si="5"/>
        <v>58</v>
      </c>
      <c r="B68" s="761" t="str">
        <f>IF('基本情報入力シート'!C111="","",'基本情報入力シート'!C111)</f>
        <v/>
      </c>
      <c r="C68" s="19"/>
      <c r="D68" s="19"/>
      <c r="E68" s="19"/>
      <c r="F68" s="19"/>
      <c r="G68" s="19"/>
      <c r="H68" s="19"/>
      <c r="I68" s="19"/>
      <c r="J68" s="19"/>
      <c r="K68" s="41"/>
      <c r="L68" s="749" t="str">
        <f>IF('基本情報入力シート'!M111="","",'基本情報入力シート'!M111)</f>
        <v/>
      </c>
      <c r="M68" s="749" t="str">
        <f>IF('基本情報入力シート'!R111="","",'基本情報入力シート'!R111)</f>
        <v/>
      </c>
      <c r="N68" s="749" t="str">
        <f>IF('基本情報入力シート'!W111="","",'基本情報入力シート'!W111)</f>
        <v/>
      </c>
      <c r="O68" s="749" t="str">
        <f>IF('基本情報入力シート'!X111="","",'基本情報入力シート'!X111)</f>
        <v/>
      </c>
      <c r="P68" s="751" t="str">
        <f>IF('基本情報入力シート'!Y111="","",'基本情報入力シート'!Y111)</f>
        <v/>
      </c>
      <c r="Q68" s="752" t="str">
        <f>IF('基本情報入力シート'!Z111="","",'基本情報入力シート'!Z111)</f>
        <v/>
      </c>
      <c r="R68" s="788" t="str">
        <f>IF('基本情報入力シート'!AA111="","",'基本情報入力シート'!AA111)</f>
        <v/>
      </c>
      <c r="S68" s="789"/>
      <c r="T68" s="790"/>
      <c r="U68" s="756" t="str">
        <f>IFERROR(VLOOKUP(P68,【参考】数式用!$A$5:$I$28,MATCH(T68,【参考】数式用!$H$4:$I$4,0)+7,0),"")))</f>
        <v>#ERROR!</v>
      </c>
      <c r="V68" s="791"/>
      <c r="W68" s="129" t="s">
        <v>98</v>
      </c>
      <c r="X68" s="792"/>
      <c r="Y68" s="130" t="s">
        <v>129</v>
      </c>
      <c r="Z68" s="792"/>
      <c r="AA68" s="130" t="s">
        <v>378</v>
      </c>
      <c r="AB68" s="792"/>
      <c r="AC68" s="130" t="s">
        <v>129</v>
      </c>
      <c r="AD68" s="792"/>
      <c r="AE68" s="130" t="s">
        <v>130</v>
      </c>
      <c r="AF68" s="758" t="s">
        <v>141</v>
      </c>
      <c r="AG68" s="759" t="str">
        <f t="shared" si="1"/>
        <v/>
      </c>
      <c r="AH68" s="758" t="s">
        <v>379</v>
      </c>
      <c r="AI68" s="760" t="str">
        <f t="shared" si="2"/>
        <v/>
      </c>
      <c r="AJ68" s="5"/>
      <c r="AK68" s="793" t="str">
        <f t="shared" si="3"/>
        <v>○</v>
      </c>
      <c r="AL68" s="794" t="str">
        <f t="shared" si="4"/>
        <v/>
      </c>
      <c r="AM68" s="795"/>
      <c r="AN68" s="795"/>
      <c r="AO68" s="795"/>
      <c r="AP68" s="795"/>
      <c r="AQ68" s="795"/>
      <c r="AR68" s="795"/>
      <c r="AS68" s="795"/>
      <c r="AT68" s="795"/>
      <c r="AU68" s="796"/>
    </row>
    <row r="69" ht="33.0" customHeight="1">
      <c r="A69" s="749">
        <f t="shared" si="5"/>
        <v>59</v>
      </c>
      <c r="B69" s="761" t="str">
        <f>IF('基本情報入力シート'!C112="","",'基本情報入力シート'!C112)</f>
        <v/>
      </c>
      <c r="C69" s="19"/>
      <c r="D69" s="19"/>
      <c r="E69" s="19"/>
      <c r="F69" s="19"/>
      <c r="G69" s="19"/>
      <c r="H69" s="19"/>
      <c r="I69" s="19"/>
      <c r="J69" s="19"/>
      <c r="K69" s="41"/>
      <c r="L69" s="749" t="str">
        <f>IF('基本情報入力シート'!M112="","",'基本情報入力シート'!M112)</f>
        <v/>
      </c>
      <c r="M69" s="749" t="str">
        <f>IF('基本情報入力シート'!R112="","",'基本情報入力シート'!R112)</f>
        <v/>
      </c>
      <c r="N69" s="749" t="str">
        <f>IF('基本情報入力シート'!W112="","",'基本情報入力シート'!W112)</f>
        <v/>
      </c>
      <c r="O69" s="749" t="str">
        <f>IF('基本情報入力シート'!X112="","",'基本情報入力シート'!X112)</f>
        <v/>
      </c>
      <c r="P69" s="751" t="str">
        <f>IF('基本情報入力シート'!Y112="","",'基本情報入力シート'!Y112)</f>
        <v/>
      </c>
      <c r="Q69" s="752" t="str">
        <f>IF('基本情報入力シート'!Z112="","",'基本情報入力シート'!Z112)</f>
        <v/>
      </c>
      <c r="R69" s="788" t="str">
        <f>IF('基本情報入力シート'!AA112="","",'基本情報入力シート'!AA112)</f>
        <v/>
      </c>
      <c r="S69" s="789"/>
      <c r="T69" s="790"/>
      <c r="U69" s="756" t="str">
        <f>IFERROR(VLOOKUP(P69,【参考】数式用!$A$5:$I$28,MATCH(T69,【参考】数式用!$H$4:$I$4,0)+7,0),"")))</f>
        <v>#ERROR!</v>
      </c>
      <c r="V69" s="791"/>
      <c r="W69" s="129" t="s">
        <v>98</v>
      </c>
      <c r="X69" s="792"/>
      <c r="Y69" s="130" t="s">
        <v>129</v>
      </c>
      <c r="Z69" s="792"/>
      <c r="AA69" s="130" t="s">
        <v>378</v>
      </c>
      <c r="AB69" s="792"/>
      <c r="AC69" s="130" t="s">
        <v>129</v>
      </c>
      <c r="AD69" s="792"/>
      <c r="AE69" s="130" t="s">
        <v>130</v>
      </c>
      <c r="AF69" s="758" t="s">
        <v>141</v>
      </c>
      <c r="AG69" s="759" t="str">
        <f t="shared" si="1"/>
        <v/>
      </c>
      <c r="AH69" s="758" t="s">
        <v>379</v>
      </c>
      <c r="AI69" s="760" t="str">
        <f t="shared" si="2"/>
        <v/>
      </c>
      <c r="AJ69" s="5"/>
      <c r="AK69" s="793" t="str">
        <f t="shared" si="3"/>
        <v>○</v>
      </c>
      <c r="AL69" s="794" t="str">
        <f t="shared" si="4"/>
        <v/>
      </c>
      <c r="AM69" s="795"/>
      <c r="AN69" s="795"/>
      <c r="AO69" s="795"/>
      <c r="AP69" s="795"/>
      <c r="AQ69" s="795"/>
      <c r="AR69" s="795"/>
      <c r="AS69" s="795"/>
      <c r="AT69" s="795"/>
      <c r="AU69" s="796"/>
    </row>
    <row r="70" ht="33.0" customHeight="1">
      <c r="A70" s="749">
        <f t="shared" si="5"/>
        <v>60</v>
      </c>
      <c r="B70" s="761" t="str">
        <f>IF('基本情報入力シート'!C113="","",'基本情報入力シート'!C113)</f>
        <v/>
      </c>
      <c r="C70" s="19"/>
      <c r="D70" s="19"/>
      <c r="E70" s="19"/>
      <c r="F70" s="19"/>
      <c r="G70" s="19"/>
      <c r="H70" s="19"/>
      <c r="I70" s="19"/>
      <c r="J70" s="19"/>
      <c r="K70" s="41"/>
      <c r="L70" s="749" t="str">
        <f>IF('基本情報入力シート'!M113="","",'基本情報入力シート'!M113)</f>
        <v/>
      </c>
      <c r="M70" s="749" t="str">
        <f>IF('基本情報入力シート'!R113="","",'基本情報入力シート'!R113)</f>
        <v/>
      </c>
      <c r="N70" s="749" t="str">
        <f>IF('基本情報入力シート'!W113="","",'基本情報入力シート'!W113)</f>
        <v/>
      </c>
      <c r="O70" s="749" t="str">
        <f>IF('基本情報入力シート'!X113="","",'基本情報入力シート'!X113)</f>
        <v/>
      </c>
      <c r="P70" s="751" t="str">
        <f>IF('基本情報入力シート'!Y113="","",'基本情報入力シート'!Y113)</f>
        <v/>
      </c>
      <c r="Q70" s="752" t="str">
        <f>IF('基本情報入力シート'!Z113="","",'基本情報入力シート'!Z113)</f>
        <v/>
      </c>
      <c r="R70" s="788" t="str">
        <f>IF('基本情報入力シート'!AA113="","",'基本情報入力シート'!AA113)</f>
        <v/>
      </c>
      <c r="S70" s="789"/>
      <c r="T70" s="790"/>
      <c r="U70" s="756" t="str">
        <f>IFERROR(VLOOKUP(P70,【参考】数式用!$A$5:$I$28,MATCH(T70,【参考】数式用!$H$4:$I$4,0)+7,0),"")))</f>
        <v>#ERROR!</v>
      </c>
      <c r="V70" s="791"/>
      <c r="W70" s="129" t="s">
        <v>98</v>
      </c>
      <c r="X70" s="792"/>
      <c r="Y70" s="130" t="s">
        <v>129</v>
      </c>
      <c r="Z70" s="792"/>
      <c r="AA70" s="130" t="s">
        <v>378</v>
      </c>
      <c r="AB70" s="792"/>
      <c r="AC70" s="130" t="s">
        <v>129</v>
      </c>
      <c r="AD70" s="792"/>
      <c r="AE70" s="130" t="s">
        <v>130</v>
      </c>
      <c r="AF70" s="758" t="s">
        <v>141</v>
      </c>
      <c r="AG70" s="759" t="str">
        <f t="shared" si="1"/>
        <v/>
      </c>
      <c r="AH70" s="758" t="s">
        <v>379</v>
      </c>
      <c r="AI70" s="760" t="str">
        <f t="shared" si="2"/>
        <v/>
      </c>
      <c r="AJ70" s="5"/>
      <c r="AK70" s="793" t="str">
        <f t="shared" si="3"/>
        <v>○</v>
      </c>
      <c r="AL70" s="794" t="str">
        <f t="shared" si="4"/>
        <v/>
      </c>
      <c r="AM70" s="795"/>
      <c r="AN70" s="795"/>
      <c r="AO70" s="795"/>
      <c r="AP70" s="795"/>
      <c r="AQ70" s="795"/>
      <c r="AR70" s="795"/>
      <c r="AS70" s="795"/>
      <c r="AT70" s="795"/>
      <c r="AU70" s="796"/>
    </row>
    <row r="71" ht="33.0" customHeight="1">
      <c r="A71" s="749">
        <f t="shared" si="5"/>
        <v>61</v>
      </c>
      <c r="B71" s="761" t="str">
        <f>IF('基本情報入力シート'!C114="","",'基本情報入力シート'!C114)</f>
        <v/>
      </c>
      <c r="C71" s="19"/>
      <c r="D71" s="19"/>
      <c r="E71" s="19"/>
      <c r="F71" s="19"/>
      <c r="G71" s="19"/>
      <c r="H71" s="19"/>
      <c r="I71" s="19"/>
      <c r="J71" s="19"/>
      <c r="K71" s="41"/>
      <c r="L71" s="749" t="str">
        <f>IF('基本情報入力シート'!M114="","",'基本情報入力シート'!M114)</f>
        <v/>
      </c>
      <c r="M71" s="749" t="str">
        <f>IF('基本情報入力シート'!R114="","",'基本情報入力シート'!R114)</f>
        <v/>
      </c>
      <c r="N71" s="749" t="str">
        <f>IF('基本情報入力シート'!W114="","",'基本情報入力シート'!W114)</f>
        <v/>
      </c>
      <c r="O71" s="749" t="str">
        <f>IF('基本情報入力シート'!X114="","",'基本情報入力シート'!X114)</f>
        <v/>
      </c>
      <c r="P71" s="751" t="str">
        <f>IF('基本情報入力シート'!Y114="","",'基本情報入力シート'!Y114)</f>
        <v/>
      </c>
      <c r="Q71" s="752" t="str">
        <f>IF('基本情報入力シート'!Z114="","",'基本情報入力シート'!Z114)</f>
        <v/>
      </c>
      <c r="R71" s="788" t="str">
        <f>IF('基本情報入力シート'!AA114="","",'基本情報入力シート'!AA114)</f>
        <v/>
      </c>
      <c r="S71" s="789"/>
      <c r="T71" s="790"/>
      <c r="U71" s="756" t="str">
        <f>IFERROR(VLOOKUP(P71,【参考】数式用!$A$5:$I$28,MATCH(T71,【参考】数式用!$H$4:$I$4,0)+7,0),"")))</f>
        <v>#ERROR!</v>
      </c>
      <c r="V71" s="791"/>
      <c r="W71" s="129" t="s">
        <v>98</v>
      </c>
      <c r="X71" s="792"/>
      <c r="Y71" s="130" t="s">
        <v>129</v>
      </c>
      <c r="Z71" s="792"/>
      <c r="AA71" s="130" t="s">
        <v>378</v>
      </c>
      <c r="AB71" s="792"/>
      <c r="AC71" s="130" t="s">
        <v>129</v>
      </c>
      <c r="AD71" s="792"/>
      <c r="AE71" s="130" t="s">
        <v>130</v>
      </c>
      <c r="AF71" s="758" t="s">
        <v>141</v>
      </c>
      <c r="AG71" s="759" t="str">
        <f t="shared" si="1"/>
        <v/>
      </c>
      <c r="AH71" s="758" t="s">
        <v>379</v>
      </c>
      <c r="AI71" s="760" t="str">
        <f t="shared" si="2"/>
        <v/>
      </c>
      <c r="AJ71" s="5"/>
      <c r="AK71" s="793" t="str">
        <f t="shared" si="3"/>
        <v>○</v>
      </c>
      <c r="AL71" s="794" t="str">
        <f t="shared" si="4"/>
        <v/>
      </c>
      <c r="AM71" s="795"/>
      <c r="AN71" s="795"/>
      <c r="AO71" s="795"/>
      <c r="AP71" s="795"/>
      <c r="AQ71" s="795"/>
      <c r="AR71" s="795"/>
      <c r="AS71" s="795"/>
      <c r="AT71" s="795"/>
      <c r="AU71" s="796"/>
    </row>
    <row r="72" ht="33.0" customHeight="1">
      <c r="A72" s="749">
        <f t="shared" si="5"/>
        <v>62</v>
      </c>
      <c r="B72" s="761" t="str">
        <f>IF('基本情報入力シート'!C115="","",'基本情報入力シート'!C115)</f>
        <v/>
      </c>
      <c r="C72" s="19"/>
      <c r="D72" s="19"/>
      <c r="E72" s="19"/>
      <c r="F72" s="19"/>
      <c r="G72" s="19"/>
      <c r="H72" s="19"/>
      <c r="I72" s="19"/>
      <c r="J72" s="19"/>
      <c r="K72" s="41"/>
      <c r="L72" s="749" t="str">
        <f>IF('基本情報入力シート'!M115="","",'基本情報入力シート'!M115)</f>
        <v/>
      </c>
      <c r="M72" s="749" t="str">
        <f>IF('基本情報入力シート'!R115="","",'基本情報入力シート'!R115)</f>
        <v/>
      </c>
      <c r="N72" s="749" t="str">
        <f>IF('基本情報入力シート'!W115="","",'基本情報入力シート'!W115)</f>
        <v/>
      </c>
      <c r="O72" s="749" t="str">
        <f>IF('基本情報入力シート'!X115="","",'基本情報入力シート'!X115)</f>
        <v/>
      </c>
      <c r="P72" s="751" t="str">
        <f>IF('基本情報入力シート'!Y115="","",'基本情報入力シート'!Y115)</f>
        <v/>
      </c>
      <c r="Q72" s="752" t="str">
        <f>IF('基本情報入力シート'!Z115="","",'基本情報入力シート'!Z115)</f>
        <v/>
      </c>
      <c r="R72" s="788" t="str">
        <f>IF('基本情報入力シート'!AA115="","",'基本情報入力シート'!AA115)</f>
        <v/>
      </c>
      <c r="S72" s="789"/>
      <c r="T72" s="790"/>
      <c r="U72" s="756" t="str">
        <f>IFERROR(VLOOKUP(P72,【参考】数式用!$A$5:$I$28,MATCH(T72,【参考】数式用!$H$4:$I$4,0)+7,0),"")))</f>
        <v>#ERROR!</v>
      </c>
      <c r="V72" s="791"/>
      <c r="W72" s="129" t="s">
        <v>98</v>
      </c>
      <c r="X72" s="792"/>
      <c r="Y72" s="130" t="s">
        <v>129</v>
      </c>
      <c r="Z72" s="792"/>
      <c r="AA72" s="130" t="s">
        <v>378</v>
      </c>
      <c r="AB72" s="792"/>
      <c r="AC72" s="130" t="s">
        <v>129</v>
      </c>
      <c r="AD72" s="792"/>
      <c r="AE72" s="130" t="s">
        <v>130</v>
      </c>
      <c r="AF72" s="758" t="s">
        <v>141</v>
      </c>
      <c r="AG72" s="759" t="str">
        <f t="shared" si="1"/>
        <v/>
      </c>
      <c r="AH72" s="758" t="s">
        <v>379</v>
      </c>
      <c r="AI72" s="760" t="str">
        <f t="shared" si="2"/>
        <v/>
      </c>
      <c r="AJ72" s="5"/>
      <c r="AK72" s="793" t="str">
        <f t="shared" si="3"/>
        <v>○</v>
      </c>
      <c r="AL72" s="794" t="str">
        <f t="shared" si="4"/>
        <v/>
      </c>
      <c r="AM72" s="795"/>
      <c r="AN72" s="795"/>
      <c r="AO72" s="795"/>
      <c r="AP72" s="795"/>
      <c r="AQ72" s="795"/>
      <c r="AR72" s="795"/>
      <c r="AS72" s="795"/>
      <c r="AT72" s="795"/>
      <c r="AU72" s="796"/>
    </row>
    <row r="73" ht="33.0" customHeight="1">
      <c r="A73" s="749">
        <f t="shared" si="5"/>
        <v>63</v>
      </c>
      <c r="B73" s="761" t="str">
        <f>IF('基本情報入力シート'!C116="","",'基本情報入力シート'!C116)</f>
        <v/>
      </c>
      <c r="C73" s="19"/>
      <c r="D73" s="19"/>
      <c r="E73" s="19"/>
      <c r="F73" s="19"/>
      <c r="G73" s="19"/>
      <c r="H73" s="19"/>
      <c r="I73" s="19"/>
      <c r="J73" s="19"/>
      <c r="K73" s="41"/>
      <c r="L73" s="749" t="str">
        <f>IF('基本情報入力シート'!M116="","",'基本情報入力シート'!M116)</f>
        <v/>
      </c>
      <c r="M73" s="749" t="str">
        <f>IF('基本情報入力シート'!R116="","",'基本情報入力シート'!R116)</f>
        <v/>
      </c>
      <c r="N73" s="749" t="str">
        <f>IF('基本情報入力シート'!W116="","",'基本情報入力シート'!W116)</f>
        <v/>
      </c>
      <c r="O73" s="749" t="str">
        <f>IF('基本情報入力シート'!X116="","",'基本情報入力シート'!X116)</f>
        <v/>
      </c>
      <c r="P73" s="751" t="str">
        <f>IF('基本情報入力シート'!Y116="","",'基本情報入力シート'!Y116)</f>
        <v/>
      </c>
      <c r="Q73" s="752" t="str">
        <f>IF('基本情報入力シート'!Z116="","",'基本情報入力シート'!Z116)</f>
        <v/>
      </c>
      <c r="R73" s="788" t="str">
        <f>IF('基本情報入力シート'!AA116="","",'基本情報入力シート'!AA116)</f>
        <v/>
      </c>
      <c r="S73" s="789"/>
      <c r="T73" s="790"/>
      <c r="U73" s="756" t="str">
        <f>IFERROR(VLOOKUP(P73,【参考】数式用!$A$5:$I$28,MATCH(T73,【参考】数式用!$H$4:$I$4,0)+7,0),"")))</f>
        <v>#ERROR!</v>
      </c>
      <c r="V73" s="791"/>
      <c r="W73" s="129" t="s">
        <v>98</v>
      </c>
      <c r="X73" s="792"/>
      <c r="Y73" s="130" t="s">
        <v>129</v>
      </c>
      <c r="Z73" s="792"/>
      <c r="AA73" s="130" t="s">
        <v>378</v>
      </c>
      <c r="AB73" s="792"/>
      <c r="AC73" s="130" t="s">
        <v>129</v>
      </c>
      <c r="AD73" s="792"/>
      <c r="AE73" s="130" t="s">
        <v>130</v>
      </c>
      <c r="AF73" s="758" t="s">
        <v>141</v>
      </c>
      <c r="AG73" s="759" t="str">
        <f t="shared" si="1"/>
        <v/>
      </c>
      <c r="AH73" s="758" t="s">
        <v>379</v>
      </c>
      <c r="AI73" s="760" t="str">
        <f t="shared" si="2"/>
        <v/>
      </c>
      <c r="AJ73" s="5"/>
      <c r="AK73" s="793" t="str">
        <f t="shared" si="3"/>
        <v>○</v>
      </c>
      <c r="AL73" s="794" t="str">
        <f t="shared" si="4"/>
        <v/>
      </c>
      <c r="AM73" s="795"/>
      <c r="AN73" s="795"/>
      <c r="AO73" s="795"/>
      <c r="AP73" s="795"/>
      <c r="AQ73" s="795"/>
      <c r="AR73" s="795"/>
      <c r="AS73" s="795"/>
      <c r="AT73" s="795"/>
      <c r="AU73" s="796"/>
    </row>
    <row r="74" ht="33.0" customHeight="1">
      <c r="A74" s="749">
        <f t="shared" si="5"/>
        <v>64</v>
      </c>
      <c r="B74" s="761" t="str">
        <f>IF('基本情報入力シート'!C117="","",'基本情報入力シート'!C117)</f>
        <v/>
      </c>
      <c r="C74" s="19"/>
      <c r="D74" s="19"/>
      <c r="E74" s="19"/>
      <c r="F74" s="19"/>
      <c r="G74" s="19"/>
      <c r="H74" s="19"/>
      <c r="I74" s="19"/>
      <c r="J74" s="19"/>
      <c r="K74" s="41"/>
      <c r="L74" s="749" t="str">
        <f>IF('基本情報入力シート'!M117="","",'基本情報入力シート'!M117)</f>
        <v/>
      </c>
      <c r="M74" s="749" t="str">
        <f>IF('基本情報入力シート'!R117="","",'基本情報入力シート'!R117)</f>
        <v/>
      </c>
      <c r="N74" s="749" t="str">
        <f>IF('基本情報入力シート'!W117="","",'基本情報入力シート'!W117)</f>
        <v/>
      </c>
      <c r="O74" s="749" t="str">
        <f>IF('基本情報入力シート'!X117="","",'基本情報入力シート'!X117)</f>
        <v/>
      </c>
      <c r="P74" s="751" t="str">
        <f>IF('基本情報入力シート'!Y117="","",'基本情報入力シート'!Y117)</f>
        <v/>
      </c>
      <c r="Q74" s="752" t="str">
        <f>IF('基本情報入力シート'!Z117="","",'基本情報入力シート'!Z117)</f>
        <v/>
      </c>
      <c r="R74" s="788" t="str">
        <f>IF('基本情報入力シート'!AA117="","",'基本情報入力シート'!AA117)</f>
        <v/>
      </c>
      <c r="S74" s="789"/>
      <c r="T74" s="790"/>
      <c r="U74" s="756" t="str">
        <f>IFERROR(VLOOKUP(P74,【参考】数式用!$A$5:$I$28,MATCH(T74,【参考】数式用!$H$4:$I$4,0)+7,0),"")))</f>
        <v>#ERROR!</v>
      </c>
      <c r="V74" s="791"/>
      <c r="W74" s="129" t="s">
        <v>98</v>
      </c>
      <c r="X74" s="792"/>
      <c r="Y74" s="130" t="s">
        <v>129</v>
      </c>
      <c r="Z74" s="792"/>
      <c r="AA74" s="130" t="s">
        <v>378</v>
      </c>
      <c r="AB74" s="792"/>
      <c r="AC74" s="130" t="s">
        <v>129</v>
      </c>
      <c r="AD74" s="792"/>
      <c r="AE74" s="130" t="s">
        <v>130</v>
      </c>
      <c r="AF74" s="758" t="s">
        <v>141</v>
      </c>
      <c r="AG74" s="759" t="str">
        <f t="shared" si="1"/>
        <v/>
      </c>
      <c r="AH74" s="758" t="s">
        <v>379</v>
      </c>
      <c r="AI74" s="760" t="str">
        <f t="shared" si="2"/>
        <v/>
      </c>
      <c r="AJ74" s="5"/>
      <c r="AK74" s="793" t="str">
        <f t="shared" si="3"/>
        <v>○</v>
      </c>
      <c r="AL74" s="794" t="str">
        <f t="shared" si="4"/>
        <v/>
      </c>
      <c r="AM74" s="795"/>
      <c r="AN74" s="795"/>
      <c r="AO74" s="795"/>
      <c r="AP74" s="795"/>
      <c r="AQ74" s="795"/>
      <c r="AR74" s="795"/>
      <c r="AS74" s="795"/>
      <c r="AT74" s="795"/>
      <c r="AU74" s="796"/>
    </row>
    <row r="75" ht="33.0" customHeight="1">
      <c r="A75" s="749">
        <f t="shared" si="5"/>
        <v>65</v>
      </c>
      <c r="B75" s="761" t="str">
        <f>IF('基本情報入力シート'!C118="","",'基本情報入力シート'!C118)</f>
        <v/>
      </c>
      <c r="C75" s="19"/>
      <c r="D75" s="19"/>
      <c r="E75" s="19"/>
      <c r="F75" s="19"/>
      <c r="G75" s="19"/>
      <c r="H75" s="19"/>
      <c r="I75" s="19"/>
      <c r="J75" s="19"/>
      <c r="K75" s="41"/>
      <c r="L75" s="749" t="str">
        <f>IF('基本情報入力シート'!M118="","",'基本情報入力シート'!M118)</f>
        <v/>
      </c>
      <c r="M75" s="749" t="str">
        <f>IF('基本情報入力シート'!R118="","",'基本情報入力シート'!R118)</f>
        <v/>
      </c>
      <c r="N75" s="749" t="str">
        <f>IF('基本情報入力シート'!W118="","",'基本情報入力シート'!W118)</f>
        <v/>
      </c>
      <c r="O75" s="749" t="str">
        <f>IF('基本情報入力シート'!X118="","",'基本情報入力シート'!X118)</f>
        <v/>
      </c>
      <c r="P75" s="751" t="str">
        <f>IF('基本情報入力シート'!Y118="","",'基本情報入力シート'!Y118)</f>
        <v/>
      </c>
      <c r="Q75" s="752" t="str">
        <f>IF('基本情報入力シート'!Z118="","",'基本情報入力シート'!Z118)</f>
        <v/>
      </c>
      <c r="R75" s="788" t="str">
        <f>IF('基本情報入力シート'!AA118="","",'基本情報入力シート'!AA118)</f>
        <v/>
      </c>
      <c r="S75" s="789"/>
      <c r="T75" s="790"/>
      <c r="U75" s="756" t="str">
        <f>IFERROR(VLOOKUP(P75,【参考】数式用!$A$5:$I$28,MATCH(T75,【参考】数式用!$H$4:$I$4,0)+7,0),"")))</f>
        <v>#ERROR!</v>
      </c>
      <c r="V75" s="791"/>
      <c r="W75" s="129" t="s">
        <v>98</v>
      </c>
      <c r="X75" s="792"/>
      <c r="Y75" s="130" t="s">
        <v>129</v>
      </c>
      <c r="Z75" s="792"/>
      <c r="AA75" s="130" t="s">
        <v>378</v>
      </c>
      <c r="AB75" s="792"/>
      <c r="AC75" s="130" t="s">
        <v>129</v>
      </c>
      <c r="AD75" s="792"/>
      <c r="AE75" s="130" t="s">
        <v>130</v>
      </c>
      <c r="AF75" s="758" t="s">
        <v>141</v>
      </c>
      <c r="AG75" s="759" t="str">
        <f t="shared" si="1"/>
        <v/>
      </c>
      <c r="AH75" s="758" t="s">
        <v>379</v>
      </c>
      <c r="AI75" s="760" t="str">
        <f t="shared" si="2"/>
        <v/>
      </c>
      <c r="AJ75" s="5"/>
      <c r="AK75" s="793" t="str">
        <f t="shared" si="3"/>
        <v>○</v>
      </c>
      <c r="AL75" s="794" t="str">
        <f t="shared" si="4"/>
        <v/>
      </c>
      <c r="AM75" s="795"/>
      <c r="AN75" s="795"/>
      <c r="AO75" s="795"/>
      <c r="AP75" s="795"/>
      <c r="AQ75" s="795"/>
      <c r="AR75" s="795"/>
      <c r="AS75" s="795"/>
      <c r="AT75" s="795"/>
      <c r="AU75" s="796"/>
    </row>
    <row r="76" ht="33.0" customHeight="1">
      <c r="A76" s="749">
        <f t="shared" si="5"/>
        <v>66</v>
      </c>
      <c r="B76" s="761" t="str">
        <f>IF('基本情報入力シート'!C119="","",'基本情報入力シート'!C119)</f>
        <v/>
      </c>
      <c r="C76" s="19"/>
      <c r="D76" s="19"/>
      <c r="E76" s="19"/>
      <c r="F76" s="19"/>
      <c r="G76" s="19"/>
      <c r="H76" s="19"/>
      <c r="I76" s="19"/>
      <c r="J76" s="19"/>
      <c r="K76" s="41"/>
      <c r="L76" s="749" t="str">
        <f>IF('基本情報入力シート'!M119="","",'基本情報入力シート'!M119)</f>
        <v/>
      </c>
      <c r="M76" s="749" t="str">
        <f>IF('基本情報入力シート'!R119="","",'基本情報入力シート'!R119)</f>
        <v/>
      </c>
      <c r="N76" s="749" t="str">
        <f>IF('基本情報入力シート'!W119="","",'基本情報入力シート'!W119)</f>
        <v/>
      </c>
      <c r="O76" s="749" t="str">
        <f>IF('基本情報入力シート'!X119="","",'基本情報入力シート'!X119)</f>
        <v/>
      </c>
      <c r="P76" s="751" t="str">
        <f>IF('基本情報入力シート'!Y119="","",'基本情報入力シート'!Y119)</f>
        <v/>
      </c>
      <c r="Q76" s="752" t="str">
        <f>IF('基本情報入力シート'!Z119="","",'基本情報入力シート'!Z119)</f>
        <v/>
      </c>
      <c r="R76" s="788" t="str">
        <f>IF('基本情報入力シート'!AA119="","",'基本情報入力シート'!AA119)</f>
        <v/>
      </c>
      <c r="S76" s="789"/>
      <c r="T76" s="790"/>
      <c r="U76" s="756" t="str">
        <f>IFERROR(VLOOKUP(P76,【参考】数式用!$A$5:$I$28,MATCH(T76,【参考】数式用!$H$4:$I$4,0)+7,0),"")))</f>
        <v>#ERROR!</v>
      </c>
      <c r="V76" s="791"/>
      <c r="W76" s="129" t="s">
        <v>98</v>
      </c>
      <c r="X76" s="792"/>
      <c r="Y76" s="130" t="s">
        <v>129</v>
      </c>
      <c r="Z76" s="792"/>
      <c r="AA76" s="130" t="s">
        <v>378</v>
      </c>
      <c r="AB76" s="792"/>
      <c r="AC76" s="130" t="s">
        <v>129</v>
      </c>
      <c r="AD76" s="792"/>
      <c r="AE76" s="130" t="s">
        <v>130</v>
      </c>
      <c r="AF76" s="758" t="s">
        <v>141</v>
      </c>
      <c r="AG76" s="759" t="str">
        <f t="shared" si="1"/>
        <v/>
      </c>
      <c r="AH76" s="758" t="s">
        <v>379</v>
      </c>
      <c r="AI76" s="760" t="str">
        <f t="shared" si="2"/>
        <v/>
      </c>
      <c r="AJ76" s="5"/>
      <c r="AK76" s="793" t="str">
        <f t="shared" si="3"/>
        <v>○</v>
      </c>
      <c r="AL76" s="794" t="str">
        <f t="shared" si="4"/>
        <v/>
      </c>
      <c r="AM76" s="795"/>
      <c r="AN76" s="795"/>
      <c r="AO76" s="795"/>
      <c r="AP76" s="795"/>
      <c r="AQ76" s="795"/>
      <c r="AR76" s="795"/>
      <c r="AS76" s="795"/>
      <c r="AT76" s="795"/>
      <c r="AU76" s="796"/>
    </row>
    <row r="77" ht="33.0" customHeight="1">
      <c r="A77" s="749">
        <f t="shared" si="5"/>
        <v>67</v>
      </c>
      <c r="B77" s="761" t="str">
        <f>IF('基本情報入力シート'!C120="","",'基本情報入力シート'!C120)</f>
        <v/>
      </c>
      <c r="C77" s="19"/>
      <c r="D77" s="19"/>
      <c r="E77" s="19"/>
      <c r="F77" s="19"/>
      <c r="G77" s="19"/>
      <c r="H77" s="19"/>
      <c r="I77" s="19"/>
      <c r="J77" s="19"/>
      <c r="K77" s="41"/>
      <c r="L77" s="749" t="str">
        <f>IF('基本情報入力シート'!M120="","",'基本情報入力シート'!M120)</f>
        <v/>
      </c>
      <c r="M77" s="749" t="str">
        <f>IF('基本情報入力シート'!R120="","",'基本情報入力シート'!R120)</f>
        <v/>
      </c>
      <c r="N77" s="749" t="str">
        <f>IF('基本情報入力シート'!W120="","",'基本情報入力シート'!W120)</f>
        <v/>
      </c>
      <c r="O77" s="749" t="str">
        <f>IF('基本情報入力シート'!X120="","",'基本情報入力シート'!X120)</f>
        <v/>
      </c>
      <c r="P77" s="751" t="str">
        <f>IF('基本情報入力シート'!Y120="","",'基本情報入力シート'!Y120)</f>
        <v/>
      </c>
      <c r="Q77" s="752" t="str">
        <f>IF('基本情報入力シート'!Z120="","",'基本情報入力シート'!Z120)</f>
        <v/>
      </c>
      <c r="R77" s="788" t="str">
        <f>IF('基本情報入力シート'!AA120="","",'基本情報入力シート'!AA120)</f>
        <v/>
      </c>
      <c r="S77" s="789"/>
      <c r="T77" s="790"/>
      <c r="U77" s="756" t="str">
        <f>IFERROR(VLOOKUP(P77,【参考】数式用!$A$5:$I$28,MATCH(T77,【参考】数式用!$H$4:$I$4,0)+7,0),"")))</f>
        <v>#ERROR!</v>
      </c>
      <c r="V77" s="791"/>
      <c r="W77" s="129" t="s">
        <v>98</v>
      </c>
      <c r="X77" s="792"/>
      <c r="Y77" s="130" t="s">
        <v>129</v>
      </c>
      <c r="Z77" s="792"/>
      <c r="AA77" s="130" t="s">
        <v>378</v>
      </c>
      <c r="AB77" s="792"/>
      <c r="AC77" s="130" t="s">
        <v>129</v>
      </c>
      <c r="AD77" s="792"/>
      <c r="AE77" s="130" t="s">
        <v>130</v>
      </c>
      <c r="AF77" s="758" t="s">
        <v>141</v>
      </c>
      <c r="AG77" s="759" t="str">
        <f t="shared" si="1"/>
        <v/>
      </c>
      <c r="AH77" s="758" t="s">
        <v>379</v>
      </c>
      <c r="AI77" s="760" t="str">
        <f t="shared" si="2"/>
        <v/>
      </c>
      <c r="AJ77" s="5"/>
      <c r="AK77" s="793" t="str">
        <f t="shared" si="3"/>
        <v>○</v>
      </c>
      <c r="AL77" s="794" t="str">
        <f t="shared" si="4"/>
        <v/>
      </c>
      <c r="AM77" s="795"/>
      <c r="AN77" s="795"/>
      <c r="AO77" s="795"/>
      <c r="AP77" s="795"/>
      <c r="AQ77" s="795"/>
      <c r="AR77" s="795"/>
      <c r="AS77" s="795"/>
      <c r="AT77" s="795"/>
      <c r="AU77" s="796"/>
    </row>
    <row r="78" ht="33.0" customHeight="1">
      <c r="A78" s="749">
        <f t="shared" si="5"/>
        <v>68</v>
      </c>
      <c r="B78" s="761" t="str">
        <f>IF('基本情報入力シート'!C121="","",'基本情報入力シート'!C121)</f>
        <v/>
      </c>
      <c r="C78" s="19"/>
      <c r="D78" s="19"/>
      <c r="E78" s="19"/>
      <c r="F78" s="19"/>
      <c r="G78" s="19"/>
      <c r="H78" s="19"/>
      <c r="I78" s="19"/>
      <c r="J78" s="19"/>
      <c r="K78" s="41"/>
      <c r="L78" s="749" t="str">
        <f>IF('基本情報入力シート'!M121="","",'基本情報入力シート'!M121)</f>
        <v/>
      </c>
      <c r="M78" s="749" t="str">
        <f>IF('基本情報入力シート'!R121="","",'基本情報入力シート'!R121)</f>
        <v/>
      </c>
      <c r="N78" s="749" t="str">
        <f>IF('基本情報入力シート'!W121="","",'基本情報入力シート'!W121)</f>
        <v/>
      </c>
      <c r="O78" s="749" t="str">
        <f>IF('基本情報入力シート'!X121="","",'基本情報入力シート'!X121)</f>
        <v/>
      </c>
      <c r="P78" s="751" t="str">
        <f>IF('基本情報入力シート'!Y121="","",'基本情報入力シート'!Y121)</f>
        <v/>
      </c>
      <c r="Q78" s="752" t="str">
        <f>IF('基本情報入力シート'!Z121="","",'基本情報入力シート'!Z121)</f>
        <v/>
      </c>
      <c r="R78" s="788" t="str">
        <f>IF('基本情報入力シート'!AA121="","",'基本情報入力シート'!AA121)</f>
        <v/>
      </c>
      <c r="S78" s="789"/>
      <c r="T78" s="790"/>
      <c r="U78" s="756" t="str">
        <f>IFERROR(VLOOKUP(P78,【参考】数式用!$A$5:$I$28,MATCH(T78,【参考】数式用!$H$4:$I$4,0)+7,0),"")))</f>
        <v>#ERROR!</v>
      </c>
      <c r="V78" s="791"/>
      <c r="W78" s="129" t="s">
        <v>98</v>
      </c>
      <c r="X78" s="792"/>
      <c r="Y78" s="130" t="s">
        <v>129</v>
      </c>
      <c r="Z78" s="792"/>
      <c r="AA78" s="130" t="s">
        <v>378</v>
      </c>
      <c r="AB78" s="792"/>
      <c r="AC78" s="130" t="s">
        <v>129</v>
      </c>
      <c r="AD78" s="792"/>
      <c r="AE78" s="130" t="s">
        <v>130</v>
      </c>
      <c r="AF78" s="758" t="s">
        <v>141</v>
      </c>
      <c r="AG78" s="759" t="str">
        <f t="shared" si="1"/>
        <v/>
      </c>
      <c r="AH78" s="758" t="s">
        <v>379</v>
      </c>
      <c r="AI78" s="760" t="str">
        <f t="shared" si="2"/>
        <v/>
      </c>
      <c r="AJ78" s="5"/>
      <c r="AK78" s="793" t="str">
        <f t="shared" si="3"/>
        <v>○</v>
      </c>
      <c r="AL78" s="794" t="str">
        <f t="shared" si="4"/>
        <v/>
      </c>
      <c r="AM78" s="795"/>
      <c r="AN78" s="795"/>
      <c r="AO78" s="795"/>
      <c r="AP78" s="795"/>
      <c r="AQ78" s="795"/>
      <c r="AR78" s="795"/>
      <c r="AS78" s="795"/>
      <c r="AT78" s="795"/>
      <c r="AU78" s="796"/>
    </row>
    <row r="79" ht="33.0" customHeight="1">
      <c r="A79" s="749">
        <f t="shared" si="5"/>
        <v>69</v>
      </c>
      <c r="B79" s="761" t="str">
        <f>IF('基本情報入力シート'!C122="","",'基本情報入力シート'!C122)</f>
        <v/>
      </c>
      <c r="C79" s="19"/>
      <c r="D79" s="19"/>
      <c r="E79" s="19"/>
      <c r="F79" s="19"/>
      <c r="G79" s="19"/>
      <c r="H79" s="19"/>
      <c r="I79" s="19"/>
      <c r="J79" s="19"/>
      <c r="K79" s="41"/>
      <c r="L79" s="749" t="str">
        <f>IF('基本情報入力シート'!M122="","",'基本情報入力シート'!M122)</f>
        <v/>
      </c>
      <c r="M79" s="749" t="str">
        <f>IF('基本情報入力シート'!R122="","",'基本情報入力シート'!R122)</f>
        <v/>
      </c>
      <c r="N79" s="749" t="str">
        <f>IF('基本情報入力シート'!W122="","",'基本情報入力シート'!W122)</f>
        <v/>
      </c>
      <c r="O79" s="749" t="str">
        <f>IF('基本情報入力シート'!X122="","",'基本情報入力シート'!X122)</f>
        <v/>
      </c>
      <c r="P79" s="751" t="str">
        <f>IF('基本情報入力シート'!Y122="","",'基本情報入力シート'!Y122)</f>
        <v/>
      </c>
      <c r="Q79" s="752" t="str">
        <f>IF('基本情報入力シート'!Z122="","",'基本情報入力シート'!Z122)</f>
        <v/>
      </c>
      <c r="R79" s="788" t="str">
        <f>IF('基本情報入力シート'!AA122="","",'基本情報入力シート'!AA122)</f>
        <v/>
      </c>
      <c r="S79" s="789"/>
      <c r="T79" s="790"/>
      <c r="U79" s="756" t="str">
        <f>IFERROR(VLOOKUP(P79,【参考】数式用!$A$5:$I$28,MATCH(T79,【参考】数式用!$H$4:$I$4,0)+7,0),"")))</f>
        <v>#ERROR!</v>
      </c>
      <c r="V79" s="791"/>
      <c r="W79" s="129" t="s">
        <v>98</v>
      </c>
      <c r="X79" s="792"/>
      <c r="Y79" s="130" t="s">
        <v>129</v>
      </c>
      <c r="Z79" s="792"/>
      <c r="AA79" s="130" t="s">
        <v>378</v>
      </c>
      <c r="AB79" s="792"/>
      <c r="AC79" s="130" t="s">
        <v>129</v>
      </c>
      <c r="AD79" s="792"/>
      <c r="AE79" s="130" t="s">
        <v>130</v>
      </c>
      <c r="AF79" s="758" t="s">
        <v>141</v>
      </c>
      <c r="AG79" s="759" t="str">
        <f t="shared" si="1"/>
        <v/>
      </c>
      <c r="AH79" s="758" t="s">
        <v>379</v>
      </c>
      <c r="AI79" s="760" t="str">
        <f t="shared" si="2"/>
        <v/>
      </c>
      <c r="AJ79" s="5"/>
      <c r="AK79" s="793" t="str">
        <f t="shared" si="3"/>
        <v>○</v>
      </c>
      <c r="AL79" s="794" t="str">
        <f t="shared" si="4"/>
        <v/>
      </c>
      <c r="AM79" s="795"/>
      <c r="AN79" s="795"/>
      <c r="AO79" s="795"/>
      <c r="AP79" s="795"/>
      <c r="AQ79" s="795"/>
      <c r="AR79" s="795"/>
      <c r="AS79" s="795"/>
      <c r="AT79" s="795"/>
      <c r="AU79" s="796"/>
    </row>
    <row r="80" ht="33.0" customHeight="1">
      <c r="A80" s="749">
        <f t="shared" si="5"/>
        <v>70</v>
      </c>
      <c r="B80" s="761" t="str">
        <f>IF('基本情報入力シート'!C123="","",'基本情報入力シート'!C123)</f>
        <v/>
      </c>
      <c r="C80" s="19"/>
      <c r="D80" s="19"/>
      <c r="E80" s="19"/>
      <c r="F80" s="19"/>
      <c r="G80" s="19"/>
      <c r="H80" s="19"/>
      <c r="I80" s="19"/>
      <c r="J80" s="19"/>
      <c r="K80" s="41"/>
      <c r="L80" s="749" t="str">
        <f>IF('基本情報入力シート'!M123="","",'基本情報入力シート'!M123)</f>
        <v/>
      </c>
      <c r="M80" s="749" t="str">
        <f>IF('基本情報入力シート'!R123="","",'基本情報入力シート'!R123)</f>
        <v/>
      </c>
      <c r="N80" s="749" t="str">
        <f>IF('基本情報入力シート'!W123="","",'基本情報入力シート'!W123)</f>
        <v/>
      </c>
      <c r="O80" s="749" t="str">
        <f>IF('基本情報入力シート'!X123="","",'基本情報入力シート'!X123)</f>
        <v/>
      </c>
      <c r="P80" s="751" t="str">
        <f>IF('基本情報入力シート'!Y123="","",'基本情報入力シート'!Y123)</f>
        <v/>
      </c>
      <c r="Q80" s="752" t="str">
        <f>IF('基本情報入力シート'!Z123="","",'基本情報入力シート'!Z123)</f>
        <v/>
      </c>
      <c r="R80" s="788" t="str">
        <f>IF('基本情報入力シート'!AA123="","",'基本情報入力シート'!AA123)</f>
        <v/>
      </c>
      <c r="S80" s="789"/>
      <c r="T80" s="790"/>
      <c r="U80" s="756" t="str">
        <f>IFERROR(VLOOKUP(P80,【参考】数式用!$A$5:$I$28,MATCH(T80,【参考】数式用!$H$4:$I$4,0)+7,0),"")))</f>
        <v>#ERROR!</v>
      </c>
      <c r="V80" s="791"/>
      <c r="W80" s="129" t="s">
        <v>98</v>
      </c>
      <c r="X80" s="792"/>
      <c r="Y80" s="130" t="s">
        <v>129</v>
      </c>
      <c r="Z80" s="792"/>
      <c r="AA80" s="130" t="s">
        <v>378</v>
      </c>
      <c r="AB80" s="792"/>
      <c r="AC80" s="130" t="s">
        <v>129</v>
      </c>
      <c r="AD80" s="792"/>
      <c r="AE80" s="130" t="s">
        <v>130</v>
      </c>
      <c r="AF80" s="758" t="s">
        <v>141</v>
      </c>
      <c r="AG80" s="759" t="str">
        <f t="shared" si="1"/>
        <v/>
      </c>
      <c r="AH80" s="758" t="s">
        <v>379</v>
      </c>
      <c r="AI80" s="760" t="str">
        <f t="shared" si="2"/>
        <v/>
      </c>
      <c r="AJ80" s="5"/>
      <c r="AK80" s="793" t="str">
        <f t="shared" si="3"/>
        <v>○</v>
      </c>
      <c r="AL80" s="794" t="str">
        <f t="shared" si="4"/>
        <v/>
      </c>
      <c r="AM80" s="795"/>
      <c r="AN80" s="795"/>
      <c r="AO80" s="795"/>
      <c r="AP80" s="795"/>
      <c r="AQ80" s="795"/>
      <c r="AR80" s="795"/>
      <c r="AS80" s="795"/>
      <c r="AT80" s="795"/>
      <c r="AU80" s="796"/>
    </row>
    <row r="81" ht="33.0" customHeight="1">
      <c r="A81" s="749">
        <f t="shared" si="5"/>
        <v>71</v>
      </c>
      <c r="B81" s="761" t="str">
        <f>IF('基本情報入力シート'!C124="","",'基本情報入力シート'!C124)</f>
        <v/>
      </c>
      <c r="C81" s="19"/>
      <c r="D81" s="19"/>
      <c r="E81" s="19"/>
      <c r="F81" s="19"/>
      <c r="G81" s="19"/>
      <c r="H81" s="19"/>
      <c r="I81" s="19"/>
      <c r="J81" s="19"/>
      <c r="K81" s="41"/>
      <c r="L81" s="749" t="str">
        <f>IF('基本情報入力シート'!M124="","",'基本情報入力シート'!M124)</f>
        <v/>
      </c>
      <c r="M81" s="749" t="str">
        <f>IF('基本情報入力シート'!R124="","",'基本情報入力シート'!R124)</f>
        <v/>
      </c>
      <c r="N81" s="749" t="str">
        <f>IF('基本情報入力シート'!W124="","",'基本情報入力シート'!W124)</f>
        <v/>
      </c>
      <c r="O81" s="749" t="str">
        <f>IF('基本情報入力シート'!X124="","",'基本情報入力シート'!X124)</f>
        <v/>
      </c>
      <c r="P81" s="751" t="str">
        <f>IF('基本情報入力シート'!Y124="","",'基本情報入力シート'!Y124)</f>
        <v/>
      </c>
      <c r="Q81" s="752" t="str">
        <f>IF('基本情報入力シート'!Z124="","",'基本情報入力シート'!Z124)</f>
        <v/>
      </c>
      <c r="R81" s="788" t="str">
        <f>IF('基本情報入力シート'!AA124="","",'基本情報入力シート'!AA124)</f>
        <v/>
      </c>
      <c r="S81" s="789"/>
      <c r="T81" s="790"/>
      <c r="U81" s="756" t="str">
        <f>IFERROR(VLOOKUP(P81,【参考】数式用!$A$5:$I$28,MATCH(T81,【参考】数式用!$H$4:$I$4,0)+7,0),"")))</f>
        <v>#ERROR!</v>
      </c>
      <c r="V81" s="791"/>
      <c r="W81" s="129" t="s">
        <v>98</v>
      </c>
      <c r="X81" s="792"/>
      <c r="Y81" s="130" t="s">
        <v>129</v>
      </c>
      <c r="Z81" s="792"/>
      <c r="AA81" s="130" t="s">
        <v>378</v>
      </c>
      <c r="AB81" s="792"/>
      <c r="AC81" s="130" t="s">
        <v>129</v>
      </c>
      <c r="AD81" s="792"/>
      <c r="AE81" s="130" t="s">
        <v>130</v>
      </c>
      <c r="AF81" s="758" t="s">
        <v>141</v>
      </c>
      <c r="AG81" s="759" t="str">
        <f t="shared" si="1"/>
        <v/>
      </c>
      <c r="AH81" s="758" t="s">
        <v>379</v>
      </c>
      <c r="AI81" s="760" t="str">
        <f t="shared" si="2"/>
        <v/>
      </c>
      <c r="AJ81" s="5"/>
      <c r="AK81" s="793" t="str">
        <f t="shared" si="3"/>
        <v>○</v>
      </c>
      <c r="AL81" s="794" t="str">
        <f t="shared" si="4"/>
        <v/>
      </c>
      <c r="AM81" s="795"/>
      <c r="AN81" s="795"/>
      <c r="AO81" s="795"/>
      <c r="AP81" s="795"/>
      <c r="AQ81" s="795"/>
      <c r="AR81" s="795"/>
      <c r="AS81" s="795"/>
      <c r="AT81" s="795"/>
      <c r="AU81" s="796"/>
    </row>
    <row r="82" ht="33.0" customHeight="1">
      <c r="A82" s="749">
        <f t="shared" si="5"/>
        <v>72</v>
      </c>
      <c r="B82" s="761" t="str">
        <f>IF('基本情報入力シート'!C125="","",'基本情報入力シート'!C125)</f>
        <v/>
      </c>
      <c r="C82" s="19"/>
      <c r="D82" s="19"/>
      <c r="E82" s="19"/>
      <c r="F82" s="19"/>
      <c r="G82" s="19"/>
      <c r="H82" s="19"/>
      <c r="I82" s="19"/>
      <c r="J82" s="19"/>
      <c r="K82" s="41"/>
      <c r="L82" s="749" t="str">
        <f>IF('基本情報入力シート'!M125="","",'基本情報入力シート'!M125)</f>
        <v/>
      </c>
      <c r="M82" s="749" t="str">
        <f>IF('基本情報入力シート'!R125="","",'基本情報入力シート'!R125)</f>
        <v/>
      </c>
      <c r="N82" s="749" t="str">
        <f>IF('基本情報入力シート'!W125="","",'基本情報入力シート'!W125)</f>
        <v/>
      </c>
      <c r="O82" s="749" t="str">
        <f>IF('基本情報入力シート'!X125="","",'基本情報入力シート'!X125)</f>
        <v/>
      </c>
      <c r="P82" s="751" t="str">
        <f>IF('基本情報入力シート'!Y125="","",'基本情報入力シート'!Y125)</f>
        <v/>
      </c>
      <c r="Q82" s="752" t="str">
        <f>IF('基本情報入力シート'!Z125="","",'基本情報入力シート'!Z125)</f>
        <v/>
      </c>
      <c r="R82" s="788" t="str">
        <f>IF('基本情報入力シート'!AA125="","",'基本情報入力シート'!AA125)</f>
        <v/>
      </c>
      <c r="S82" s="789"/>
      <c r="T82" s="790"/>
      <c r="U82" s="756" t="str">
        <f>IFERROR(VLOOKUP(P82,【参考】数式用!$A$5:$I$28,MATCH(T82,【参考】数式用!$H$4:$I$4,0)+7,0),"")))</f>
        <v>#ERROR!</v>
      </c>
      <c r="V82" s="791"/>
      <c r="W82" s="129" t="s">
        <v>98</v>
      </c>
      <c r="X82" s="792"/>
      <c r="Y82" s="130" t="s">
        <v>129</v>
      </c>
      <c r="Z82" s="792"/>
      <c r="AA82" s="130" t="s">
        <v>378</v>
      </c>
      <c r="AB82" s="792"/>
      <c r="AC82" s="130" t="s">
        <v>129</v>
      </c>
      <c r="AD82" s="792"/>
      <c r="AE82" s="130" t="s">
        <v>130</v>
      </c>
      <c r="AF82" s="758" t="s">
        <v>141</v>
      </c>
      <c r="AG82" s="759" t="str">
        <f t="shared" si="1"/>
        <v/>
      </c>
      <c r="AH82" s="758" t="s">
        <v>379</v>
      </c>
      <c r="AI82" s="760" t="str">
        <f t="shared" si="2"/>
        <v/>
      </c>
      <c r="AJ82" s="5"/>
      <c r="AK82" s="793" t="str">
        <f t="shared" si="3"/>
        <v>○</v>
      </c>
      <c r="AL82" s="794" t="str">
        <f t="shared" si="4"/>
        <v/>
      </c>
      <c r="AM82" s="795"/>
      <c r="AN82" s="795"/>
      <c r="AO82" s="795"/>
      <c r="AP82" s="795"/>
      <c r="AQ82" s="795"/>
      <c r="AR82" s="795"/>
      <c r="AS82" s="795"/>
      <c r="AT82" s="795"/>
      <c r="AU82" s="796"/>
    </row>
    <row r="83" ht="33.0" customHeight="1">
      <c r="A83" s="749">
        <f t="shared" si="5"/>
        <v>73</v>
      </c>
      <c r="B83" s="761" t="str">
        <f>IF('基本情報入力シート'!C126="","",'基本情報入力シート'!C126)</f>
        <v/>
      </c>
      <c r="C83" s="19"/>
      <c r="D83" s="19"/>
      <c r="E83" s="19"/>
      <c r="F83" s="19"/>
      <c r="G83" s="19"/>
      <c r="H83" s="19"/>
      <c r="I83" s="19"/>
      <c r="J83" s="19"/>
      <c r="K83" s="41"/>
      <c r="L83" s="749" t="str">
        <f>IF('基本情報入力シート'!M126="","",'基本情報入力シート'!M126)</f>
        <v/>
      </c>
      <c r="M83" s="749" t="str">
        <f>IF('基本情報入力シート'!R126="","",'基本情報入力シート'!R126)</f>
        <v/>
      </c>
      <c r="N83" s="749" t="str">
        <f>IF('基本情報入力シート'!W126="","",'基本情報入力シート'!W126)</f>
        <v/>
      </c>
      <c r="O83" s="749" t="str">
        <f>IF('基本情報入力シート'!X126="","",'基本情報入力シート'!X126)</f>
        <v/>
      </c>
      <c r="P83" s="751" t="str">
        <f>IF('基本情報入力シート'!Y126="","",'基本情報入力シート'!Y126)</f>
        <v/>
      </c>
      <c r="Q83" s="752" t="str">
        <f>IF('基本情報入力シート'!Z126="","",'基本情報入力シート'!Z126)</f>
        <v/>
      </c>
      <c r="R83" s="788" t="str">
        <f>IF('基本情報入力シート'!AA126="","",'基本情報入力シート'!AA126)</f>
        <v/>
      </c>
      <c r="S83" s="789"/>
      <c r="T83" s="790"/>
      <c r="U83" s="756" t="str">
        <f>IFERROR(VLOOKUP(P83,【参考】数式用!$A$5:$I$28,MATCH(T83,【参考】数式用!$H$4:$I$4,0)+7,0),"")))</f>
        <v>#ERROR!</v>
      </c>
      <c r="V83" s="791"/>
      <c r="W83" s="129" t="s">
        <v>98</v>
      </c>
      <c r="X83" s="792"/>
      <c r="Y83" s="130" t="s">
        <v>129</v>
      </c>
      <c r="Z83" s="792"/>
      <c r="AA83" s="130" t="s">
        <v>378</v>
      </c>
      <c r="AB83" s="792"/>
      <c r="AC83" s="130" t="s">
        <v>129</v>
      </c>
      <c r="AD83" s="792"/>
      <c r="AE83" s="130" t="s">
        <v>130</v>
      </c>
      <c r="AF83" s="758" t="s">
        <v>141</v>
      </c>
      <c r="AG83" s="759" t="str">
        <f t="shared" si="1"/>
        <v/>
      </c>
      <c r="AH83" s="758" t="s">
        <v>379</v>
      </c>
      <c r="AI83" s="760" t="str">
        <f t="shared" si="2"/>
        <v/>
      </c>
      <c r="AJ83" s="5"/>
      <c r="AK83" s="793" t="str">
        <f t="shared" si="3"/>
        <v>○</v>
      </c>
      <c r="AL83" s="794" t="str">
        <f t="shared" si="4"/>
        <v/>
      </c>
      <c r="AM83" s="795"/>
      <c r="AN83" s="795"/>
      <c r="AO83" s="795"/>
      <c r="AP83" s="795"/>
      <c r="AQ83" s="795"/>
      <c r="AR83" s="795"/>
      <c r="AS83" s="795"/>
      <c r="AT83" s="795"/>
      <c r="AU83" s="796"/>
    </row>
    <row r="84" ht="33.0" customHeight="1">
      <c r="A84" s="749">
        <f t="shared" si="5"/>
        <v>74</v>
      </c>
      <c r="B84" s="761" t="str">
        <f>IF('基本情報入力シート'!C127="","",'基本情報入力シート'!C127)</f>
        <v/>
      </c>
      <c r="C84" s="19"/>
      <c r="D84" s="19"/>
      <c r="E84" s="19"/>
      <c r="F84" s="19"/>
      <c r="G84" s="19"/>
      <c r="H84" s="19"/>
      <c r="I84" s="19"/>
      <c r="J84" s="19"/>
      <c r="K84" s="41"/>
      <c r="L84" s="749" t="str">
        <f>IF('基本情報入力シート'!M127="","",'基本情報入力シート'!M127)</f>
        <v/>
      </c>
      <c r="M84" s="749" t="str">
        <f>IF('基本情報入力シート'!R127="","",'基本情報入力シート'!R127)</f>
        <v/>
      </c>
      <c r="N84" s="749" t="str">
        <f>IF('基本情報入力シート'!W127="","",'基本情報入力シート'!W127)</f>
        <v/>
      </c>
      <c r="O84" s="749" t="str">
        <f>IF('基本情報入力シート'!X127="","",'基本情報入力シート'!X127)</f>
        <v/>
      </c>
      <c r="P84" s="751" t="str">
        <f>IF('基本情報入力シート'!Y127="","",'基本情報入力シート'!Y127)</f>
        <v/>
      </c>
      <c r="Q84" s="752" t="str">
        <f>IF('基本情報入力シート'!Z127="","",'基本情報入力シート'!Z127)</f>
        <v/>
      </c>
      <c r="R84" s="788" t="str">
        <f>IF('基本情報入力シート'!AA127="","",'基本情報入力シート'!AA127)</f>
        <v/>
      </c>
      <c r="S84" s="789"/>
      <c r="T84" s="790"/>
      <c r="U84" s="756" t="str">
        <f>IFERROR(VLOOKUP(P84,【参考】数式用!$A$5:$I$28,MATCH(T84,【参考】数式用!$H$4:$I$4,0)+7,0),"")))</f>
        <v>#ERROR!</v>
      </c>
      <c r="V84" s="791"/>
      <c r="W84" s="129" t="s">
        <v>98</v>
      </c>
      <c r="X84" s="792"/>
      <c r="Y84" s="130" t="s">
        <v>129</v>
      </c>
      <c r="Z84" s="792"/>
      <c r="AA84" s="130" t="s">
        <v>378</v>
      </c>
      <c r="AB84" s="792"/>
      <c r="AC84" s="130" t="s">
        <v>129</v>
      </c>
      <c r="AD84" s="792"/>
      <c r="AE84" s="130" t="s">
        <v>130</v>
      </c>
      <c r="AF84" s="758" t="s">
        <v>141</v>
      </c>
      <c r="AG84" s="759" t="str">
        <f t="shared" si="1"/>
        <v/>
      </c>
      <c r="AH84" s="758" t="s">
        <v>379</v>
      </c>
      <c r="AI84" s="760" t="str">
        <f t="shared" si="2"/>
        <v/>
      </c>
      <c r="AJ84" s="5"/>
      <c r="AK84" s="793" t="str">
        <f t="shared" si="3"/>
        <v>○</v>
      </c>
      <c r="AL84" s="794" t="str">
        <f t="shared" si="4"/>
        <v/>
      </c>
      <c r="AM84" s="795"/>
      <c r="AN84" s="795"/>
      <c r="AO84" s="795"/>
      <c r="AP84" s="795"/>
      <c r="AQ84" s="795"/>
      <c r="AR84" s="795"/>
      <c r="AS84" s="795"/>
      <c r="AT84" s="795"/>
      <c r="AU84" s="796"/>
    </row>
    <row r="85" ht="33.0" customHeight="1">
      <c r="A85" s="749">
        <f t="shared" si="5"/>
        <v>75</v>
      </c>
      <c r="B85" s="761" t="str">
        <f>IF('基本情報入力シート'!C128="","",'基本情報入力シート'!C128)</f>
        <v/>
      </c>
      <c r="C85" s="19"/>
      <c r="D85" s="19"/>
      <c r="E85" s="19"/>
      <c r="F85" s="19"/>
      <c r="G85" s="19"/>
      <c r="H85" s="19"/>
      <c r="I85" s="19"/>
      <c r="J85" s="19"/>
      <c r="K85" s="41"/>
      <c r="L85" s="749" t="str">
        <f>IF('基本情報入力シート'!M128="","",'基本情報入力シート'!M128)</f>
        <v/>
      </c>
      <c r="M85" s="749" t="str">
        <f>IF('基本情報入力シート'!R128="","",'基本情報入力シート'!R128)</f>
        <v/>
      </c>
      <c r="N85" s="749" t="str">
        <f>IF('基本情報入力シート'!W128="","",'基本情報入力シート'!W128)</f>
        <v/>
      </c>
      <c r="O85" s="749" t="str">
        <f>IF('基本情報入力シート'!X128="","",'基本情報入力シート'!X128)</f>
        <v/>
      </c>
      <c r="P85" s="751" t="str">
        <f>IF('基本情報入力シート'!Y128="","",'基本情報入力シート'!Y128)</f>
        <v/>
      </c>
      <c r="Q85" s="752" t="str">
        <f>IF('基本情報入力シート'!Z128="","",'基本情報入力シート'!Z128)</f>
        <v/>
      </c>
      <c r="R85" s="788" t="str">
        <f>IF('基本情報入力シート'!AA128="","",'基本情報入力シート'!AA128)</f>
        <v/>
      </c>
      <c r="S85" s="789"/>
      <c r="T85" s="790"/>
      <c r="U85" s="756" t="str">
        <f>IFERROR(VLOOKUP(P85,【参考】数式用!$A$5:$I$28,MATCH(T85,【参考】数式用!$H$4:$I$4,0)+7,0),"")))</f>
        <v>#ERROR!</v>
      </c>
      <c r="V85" s="791"/>
      <c r="W85" s="129" t="s">
        <v>98</v>
      </c>
      <c r="X85" s="792"/>
      <c r="Y85" s="130" t="s">
        <v>129</v>
      </c>
      <c r="Z85" s="792"/>
      <c r="AA85" s="130" t="s">
        <v>378</v>
      </c>
      <c r="AB85" s="792"/>
      <c r="AC85" s="130" t="s">
        <v>129</v>
      </c>
      <c r="AD85" s="792"/>
      <c r="AE85" s="130" t="s">
        <v>130</v>
      </c>
      <c r="AF85" s="758" t="s">
        <v>141</v>
      </c>
      <c r="AG85" s="759" t="str">
        <f t="shared" si="1"/>
        <v/>
      </c>
      <c r="AH85" s="758" t="s">
        <v>379</v>
      </c>
      <c r="AI85" s="760" t="str">
        <f t="shared" si="2"/>
        <v/>
      </c>
      <c r="AJ85" s="5"/>
      <c r="AK85" s="793" t="str">
        <f t="shared" si="3"/>
        <v>○</v>
      </c>
      <c r="AL85" s="794" t="str">
        <f t="shared" si="4"/>
        <v/>
      </c>
      <c r="AM85" s="795"/>
      <c r="AN85" s="795"/>
      <c r="AO85" s="795"/>
      <c r="AP85" s="795"/>
      <c r="AQ85" s="795"/>
      <c r="AR85" s="795"/>
      <c r="AS85" s="795"/>
      <c r="AT85" s="795"/>
      <c r="AU85" s="796"/>
    </row>
    <row r="86" ht="33.0" customHeight="1">
      <c r="A86" s="749">
        <f t="shared" si="5"/>
        <v>76</v>
      </c>
      <c r="B86" s="761" t="str">
        <f>IF('基本情報入力シート'!C129="","",'基本情報入力シート'!C129)</f>
        <v/>
      </c>
      <c r="C86" s="19"/>
      <c r="D86" s="19"/>
      <c r="E86" s="19"/>
      <c r="F86" s="19"/>
      <c r="G86" s="19"/>
      <c r="H86" s="19"/>
      <c r="I86" s="19"/>
      <c r="J86" s="19"/>
      <c r="K86" s="41"/>
      <c r="L86" s="749" t="str">
        <f>IF('基本情報入力シート'!M129="","",'基本情報入力シート'!M129)</f>
        <v/>
      </c>
      <c r="M86" s="749" t="str">
        <f>IF('基本情報入力シート'!R129="","",'基本情報入力シート'!R129)</f>
        <v/>
      </c>
      <c r="N86" s="749" t="str">
        <f>IF('基本情報入力シート'!W129="","",'基本情報入力シート'!W129)</f>
        <v/>
      </c>
      <c r="O86" s="749" t="str">
        <f>IF('基本情報入力シート'!X129="","",'基本情報入力シート'!X129)</f>
        <v/>
      </c>
      <c r="P86" s="751" t="str">
        <f>IF('基本情報入力シート'!Y129="","",'基本情報入力シート'!Y129)</f>
        <v/>
      </c>
      <c r="Q86" s="752" t="str">
        <f>IF('基本情報入力シート'!Z129="","",'基本情報入力シート'!Z129)</f>
        <v/>
      </c>
      <c r="R86" s="788" t="str">
        <f>IF('基本情報入力シート'!AA129="","",'基本情報入力シート'!AA129)</f>
        <v/>
      </c>
      <c r="S86" s="789"/>
      <c r="T86" s="790"/>
      <c r="U86" s="756" t="str">
        <f>IFERROR(VLOOKUP(P86,【参考】数式用!$A$5:$I$28,MATCH(T86,【参考】数式用!$H$4:$I$4,0)+7,0),"")))</f>
        <v>#ERROR!</v>
      </c>
      <c r="V86" s="791"/>
      <c r="W86" s="129" t="s">
        <v>98</v>
      </c>
      <c r="X86" s="792"/>
      <c r="Y86" s="130" t="s">
        <v>129</v>
      </c>
      <c r="Z86" s="792"/>
      <c r="AA86" s="130" t="s">
        <v>378</v>
      </c>
      <c r="AB86" s="792"/>
      <c r="AC86" s="130" t="s">
        <v>129</v>
      </c>
      <c r="AD86" s="792"/>
      <c r="AE86" s="130" t="s">
        <v>130</v>
      </c>
      <c r="AF86" s="758" t="s">
        <v>141</v>
      </c>
      <c r="AG86" s="759" t="str">
        <f t="shared" si="1"/>
        <v/>
      </c>
      <c r="AH86" s="758" t="s">
        <v>379</v>
      </c>
      <c r="AI86" s="760" t="str">
        <f t="shared" si="2"/>
        <v/>
      </c>
      <c r="AJ86" s="5"/>
      <c r="AK86" s="793" t="str">
        <f t="shared" si="3"/>
        <v>○</v>
      </c>
      <c r="AL86" s="794" t="str">
        <f t="shared" si="4"/>
        <v/>
      </c>
      <c r="AM86" s="795"/>
      <c r="AN86" s="795"/>
      <c r="AO86" s="795"/>
      <c r="AP86" s="795"/>
      <c r="AQ86" s="795"/>
      <c r="AR86" s="795"/>
      <c r="AS86" s="795"/>
      <c r="AT86" s="795"/>
      <c r="AU86" s="796"/>
    </row>
    <row r="87" ht="33.0" customHeight="1">
      <c r="A87" s="749">
        <f t="shared" si="5"/>
        <v>77</v>
      </c>
      <c r="B87" s="761" t="str">
        <f>IF('基本情報入力シート'!C130="","",'基本情報入力シート'!C130)</f>
        <v/>
      </c>
      <c r="C87" s="19"/>
      <c r="D87" s="19"/>
      <c r="E87" s="19"/>
      <c r="F87" s="19"/>
      <c r="G87" s="19"/>
      <c r="H87" s="19"/>
      <c r="I87" s="19"/>
      <c r="J87" s="19"/>
      <c r="K87" s="41"/>
      <c r="L87" s="749" t="str">
        <f>IF('基本情報入力シート'!M130="","",'基本情報入力シート'!M130)</f>
        <v/>
      </c>
      <c r="M87" s="749" t="str">
        <f>IF('基本情報入力シート'!R130="","",'基本情報入力シート'!R130)</f>
        <v/>
      </c>
      <c r="N87" s="749" t="str">
        <f>IF('基本情報入力シート'!W130="","",'基本情報入力シート'!W130)</f>
        <v/>
      </c>
      <c r="O87" s="749" t="str">
        <f>IF('基本情報入力シート'!X130="","",'基本情報入力シート'!X130)</f>
        <v/>
      </c>
      <c r="P87" s="751" t="str">
        <f>IF('基本情報入力シート'!Y130="","",'基本情報入力シート'!Y130)</f>
        <v/>
      </c>
      <c r="Q87" s="752" t="str">
        <f>IF('基本情報入力シート'!Z130="","",'基本情報入力シート'!Z130)</f>
        <v/>
      </c>
      <c r="R87" s="788" t="str">
        <f>IF('基本情報入力シート'!AA130="","",'基本情報入力シート'!AA130)</f>
        <v/>
      </c>
      <c r="S87" s="789"/>
      <c r="T87" s="790"/>
      <c r="U87" s="756" t="str">
        <f>IFERROR(VLOOKUP(P87,【参考】数式用!$A$5:$I$28,MATCH(T87,【参考】数式用!$H$4:$I$4,0)+7,0),"")))</f>
        <v>#ERROR!</v>
      </c>
      <c r="V87" s="791"/>
      <c r="W87" s="129" t="s">
        <v>98</v>
      </c>
      <c r="X87" s="792"/>
      <c r="Y87" s="130" t="s">
        <v>129</v>
      </c>
      <c r="Z87" s="792"/>
      <c r="AA87" s="130" t="s">
        <v>378</v>
      </c>
      <c r="AB87" s="792"/>
      <c r="AC87" s="130" t="s">
        <v>129</v>
      </c>
      <c r="AD87" s="792"/>
      <c r="AE87" s="130" t="s">
        <v>130</v>
      </c>
      <c r="AF87" s="758" t="s">
        <v>141</v>
      </c>
      <c r="AG87" s="759" t="str">
        <f t="shared" si="1"/>
        <v/>
      </c>
      <c r="AH87" s="758" t="s">
        <v>379</v>
      </c>
      <c r="AI87" s="760" t="str">
        <f t="shared" si="2"/>
        <v/>
      </c>
      <c r="AJ87" s="5"/>
      <c r="AK87" s="793" t="str">
        <f t="shared" si="3"/>
        <v>○</v>
      </c>
      <c r="AL87" s="794" t="str">
        <f t="shared" si="4"/>
        <v/>
      </c>
      <c r="AM87" s="795"/>
      <c r="AN87" s="795"/>
      <c r="AO87" s="795"/>
      <c r="AP87" s="795"/>
      <c r="AQ87" s="795"/>
      <c r="AR87" s="795"/>
      <c r="AS87" s="795"/>
      <c r="AT87" s="795"/>
      <c r="AU87" s="796"/>
    </row>
    <row r="88" ht="33.0" customHeight="1">
      <c r="A88" s="749">
        <f t="shared" si="5"/>
        <v>78</v>
      </c>
      <c r="B88" s="761" t="str">
        <f>IF('基本情報入力シート'!C131="","",'基本情報入力シート'!C131)</f>
        <v/>
      </c>
      <c r="C88" s="19"/>
      <c r="D88" s="19"/>
      <c r="E88" s="19"/>
      <c r="F88" s="19"/>
      <c r="G88" s="19"/>
      <c r="H88" s="19"/>
      <c r="I88" s="19"/>
      <c r="J88" s="19"/>
      <c r="K88" s="41"/>
      <c r="L88" s="749" t="str">
        <f>IF('基本情報入力シート'!M131="","",'基本情報入力シート'!M131)</f>
        <v/>
      </c>
      <c r="M88" s="749" t="str">
        <f>IF('基本情報入力シート'!R131="","",'基本情報入力シート'!R131)</f>
        <v/>
      </c>
      <c r="N88" s="749" t="str">
        <f>IF('基本情報入力シート'!W131="","",'基本情報入力シート'!W131)</f>
        <v/>
      </c>
      <c r="O88" s="749" t="str">
        <f>IF('基本情報入力シート'!X131="","",'基本情報入力シート'!X131)</f>
        <v/>
      </c>
      <c r="P88" s="751" t="str">
        <f>IF('基本情報入力シート'!Y131="","",'基本情報入力シート'!Y131)</f>
        <v/>
      </c>
      <c r="Q88" s="752" t="str">
        <f>IF('基本情報入力シート'!Z131="","",'基本情報入力シート'!Z131)</f>
        <v/>
      </c>
      <c r="R88" s="788" t="str">
        <f>IF('基本情報入力シート'!AA131="","",'基本情報入力シート'!AA131)</f>
        <v/>
      </c>
      <c r="S88" s="789"/>
      <c r="T88" s="790"/>
      <c r="U88" s="756" t="str">
        <f>IFERROR(VLOOKUP(P88,【参考】数式用!$A$5:$I$28,MATCH(T88,【参考】数式用!$H$4:$I$4,0)+7,0),"")))</f>
        <v>#ERROR!</v>
      </c>
      <c r="V88" s="791"/>
      <c r="W88" s="129" t="s">
        <v>98</v>
      </c>
      <c r="X88" s="792"/>
      <c r="Y88" s="130" t="s">
        <v>129</v>
      </c>
      <c r="Z88" s="792"/>
      <c r="AA88" s="130" t="s">
        <v>378</v>
      </c>
      <c r="AB88" s="792"/>
      <c r="AC88" s="130" t="s">
        <v>129</v>
      </c>
      <c r="AD88" s="792"/>
      <c r="AE88" s="130" t="s">
        <v>130</v>
      </c>
      <c r="AF88" s="758" t="s">
        <v>141</v>
      </c>
      <c r="AG88" s="759" t="str">
        <f t="shared" si="1"/>
        <v/>
      </c>
      <c r="AH88" s="758" t="s">
        <v>379</v>
      </c>
      <c r="AI88" s="760" t="str">
        <f t="shared" si="2"/>
        <v/>
      </c>
      <c r="AJ88" s="5"/>
      <c r="AK88" s="793" t="str">
        <f t="shared" si="3"/>
        <v>○</v>
      </c>
      <c r="AL88" s="794" t="str">
        <f t="shared" si="4"/>
        <v/>
      </c>
      <c r="AM88" s="795"/>
      <c r="AN88" s="795"/>
      <c r="AO88" s="795"/>
      <c r="AP88" s="795"/>
      <c r="AQ88" s="795"/>
      <c r="AR88" s="795"/>
      <c r="AS88" s="795"/>
      <c r="AT88" s="795"/>
      <c r="AU88" s="796"/>
    </row>
    <row r="89" ht="33.0" customHeight="1">
      <c r="A89" s="749">
        <f t="shared" si="5"/>
        <v>79</v>
      </c>
      <c r="B89" s="761" t="str">
        <f>IF('基本情報入力シート'!C132="","",'基本情報入力シート'!C132)</f>
        <v/>
      </c>
      <c r="C89" s="19"/>
      <c r="D89" s="19"/>
      <c r="E89" s="19"/>
      <c r="F89" s="19"/>
      <c r="G89" s="19"/>
      <c r="H89" s="19"/>
      <c r="I89" s="19"/>
      <c r="J89" s="19"/>
      <c r="K89" s="41"/>
      <c r="L89" s="749" t="str">
        <f>IF('基本情報入力シート'!M132="","",'基本情報入力シート'!M132)</f>
        <v/>
      </c>
      <c r="M89" s="749" t="str">
        <f>IF('基本情報入力シート'!R132="","",'基本情報入力シート'!R132)</f>
        <v/>
      </c>
      <c r="N89" s="749" t="str">
        <f>IF('基本情報入力シート'!W132="","",'基本情報入力シート'!W132)</f>
        <v/>
      </c>
      <c r="O89" s="749" t="str">
        <f>IF('基本情報入力シート'!X132="","",'基本情報入力シート'!X132)</f>
        <v/>
      </c>
      <c r="P89" s="751" t="str">
        <f>IF('基本情報入力シート'!Y132="","",'基本情報入力シート'!Y132)</f>
        <v/>
      </c>
      <c r="Q89" s="752" t="str">
        <f>IF('基本情報入力シート'!Z132="","",'基本情報入力シート'!Z132)</f>
        <v/>
      </c>
      <c r="R89" s="788" t="str">
        <f>IF('基本情報入力シート'!AA132="","",'基本情報入力シート'!AA132)</f>
        <v/>
      </c>
      <c r="S89" s="789"/>
      <c r="T89" s="790"/>
      <c r="U89" s="756" t="str">
        <f>IFERROR(VLOOKUP(P89,【参考】数式用!$A$5:$I$28,MATCH(T89,【参考】数式用!$H$4:$I$4,0)+7,0),"")))</f>
        <v>#ERROR!</v>
      </c>
      <c r="V89" s="791"/>
      <c r="W89" s="129" t="s">
        <v>98</v>
      </c>
      <c r="X89" s="792"/>
      <c r="Y89" s="130" t="s">
        <v>129</v>
      </c>
      <c r="Z89" s="792"/>
      <c r="AA89" s="130" t="s">
        <v>378</v>
      </c>
      <c r="AB89" s="792"/>
      <c r="AC89" s="130" t="s">
        <v>129</v>
      </c>
      <c r="AD89" s="792"/>
      <c r="AE89" s="130" t="s">
        <v>130</v>
      </c>
      <c r="AF89" s="758" t="s">
        <v>141</v>
      </c>
      <c r="AG89" s="759" t="str">
        <f t="shared" si="1"/>
        <v/>
      </c>
      <c r="AH89" s="758" t="s">
        <v>379</v>
      </c>
      <c r="AI89" s="760" t="str">
        <f t="shared" si="2"/>
        <v/>
      </c>
      <c r="AJ89" s="5"/>
      <c r="AK89" s="793" t="str">
        <f t="shared" si="3"/>
        <v>○</v>
      </c>
      <c r="AL89" s="794" t="str">
        <f t="shared" si="4"/>
        <v/>
      </c>
      <c r="AM89" s="795"/>
      <c r="AN89" s="795"/>
      <c r="AO89" s="795"/>
      <c r="AP89" s="795"/>
      <c r="AQ89" s="795"/>
      <c r="AR89" s="795"/>
      <c r="AS89" s="795"/>
      <c r="AT89" s="795"/>
      <c r="AU89" s="796"/>
    </row>
    <row r="90" ht="33.0" customHeight="1">
      <c r="A90" s="749">
        <f t="shared" si="5"/>
        <v>80</v>
      </c>
      <c r="B90" s="761" t="str">
        <f>IF('基本情報入力シート'!C133="","",'基本情報入力シート'!C133)</f>
        <v/>
      </c>
      <c r="C90" s="19"/>
      <c r="D90" s="19"/>
      <c r="E90" s="19"/>
      <c r="F90" s="19"/>
      <c r="G90" s="19"/>
      <c r="H90" s="19"/>
      <c r="I90" s="19"/>
      <c r="J90" s="19"/>
      <c r="K90" s="41"/>
      <c r="L90" s="749" t="str">
        <f>IF('基本情報入力シート'!M133="","",'基本情報入力シート'!M133)</f>
        <v/>
      </c>
      <c r="M90" s="749" t="str">
        <f>IF('基本情報入力シート'!R133="","",'基本情報入力シート'!R133)</f>
        <v/>
      </c>
      <c r="N90" s="749" t="str">
        <f>IF('基本情報入力シート'!W133="","",'基本情報入力シート'!W133)</f>
        <v/>
      </c>
      <c r="O90" s="749" t="str">
        <f>IF('基本情報入力シート'!X133="","",'基本情報入力シート'!X133)</f>
        <v/>
      </c>
      <c r="P90" s="751" t="str">
        <f>IF('基本情報入力シート'!Y133="","",'基本情報入力シート'!Y133)</f>
        <v/>
      </c>
      <c r="Q90" s="752" t="str">
        <f>IF('基本情報入力シート'!Z133="","",'基本情報入力シート'!Z133)</f>
        <v/>
      </c>
      <c r="R90" s="788" t="str">
        <f>IF('基本情報入力シート'!AA133="","",'基本情報入力シート'!AA133)</f>
        <v/>
      </c>
      <c r="S90" s="789"/>
      <c r="T90" s="790"/>
      <c r="U90" s="756" t="str">
        <f>IFERROR(VLOOKUP(P90,【参考】数式用!$A$5:$I$28,MATCH(T90,【参考】数式用!$H$4:$I$4,0)+7,0),"")))</f>
        <v>#ERROR!</v>
      </c>
      <c r="V90" s="791"/>
      <c r="W90" s="129" t="s">
        <v>98</v>
      </c>
      <c r="X90" s="792"/>
      <c r="Y90" s="130" t="s">
        <v>129</v>
      </c>
      <c r="Z90" s="792"/>
      <c r="AA90" s="130" t="s">
        <v>378</v>
      </c>
      <c r="AB90" s="792"/>
      <c r="AC90" s="130" t="s">
        <v>129</v>
      </c>
      <c r="AD90" s="792"/>
      <c r="AE90" s="130" t="s">
        <v>130</v>
      </c>
      <c r="AF90" s="758" t="s">
        <v>141</v>
      </c>
      <c r="AG90" s="759" t="str">
        <f t="shared" si="1"/>
        <v/>
      </c>
      <c r="AH90" s="758" t="s">
        <v>379</v>
      </c>
      <c r="AI90" s="760" t="str">
        <f t="shared" si="2"/>
        <v/>
      </c>
      <c r="AJ90" s="5"/>
      <c r="AK90" s="793" t="str">
        <f t="shared" si="3"/>
        <v>○</v>
      </c>
      <c r="AL90" s="794" t="str">
        <f t="shared" si="4"/>
        <v/>
      </c>
      <c r="AM90" s="795"/>
      <c r="AN90" s="795"/>
      <c r="AO90" s="795"/>
      <c r="AP90" s="795"/>
      <c r="AQ90" s="795"/>
      <c r="AR90" s="795"/>
      <c r="AS90" s="795"/>
      <c r="AT90" s="795"/>
      <c r="AU90" s="796"/>
    </row>
    <row r="91" ht="33.0" customHeight="1">
      <c r="A91" s="749">
        <f t="shared" si="5"/>
        <v>81</v>
      </c>
      <c r="B91" s="761" t="str">
        <f>IF('基本情報入力シート'!C134="","",'基本情報入力シート'!C134)</f>
        <v/>
      </c>
      <c r="C91" s="19"/>
      <c r="D91" s="19"/>
      <c r="E91" s="19"/>
      <c r="F91" s="19"/>
      <c r="G91" s="19"/>
      <c r="H91" s="19"/>
      <c r="I91" s="19"/>
      <c r="J91" s="19"/>
      <c r="K91" s="41"/>
      <c r="L91" s="749" t="str">
        <f>IF('基本情報入力シート'!M134="","",'基本情報入力シート'!M134)</f>
        <v/>
      </c>
      <c r="M91" s="749" t="str">
        <f>IF('基本情報入力シート'!R134="","",'基本情報入力シート'!R134)</f>
        <v/>
      </c>
      <c r="N91" s="749" t="str">
        <f>IF('基本情報入力シート'!W134="","",'基本情報入力シート'!W134)</f>
        <v/>
      </c>
      <c r="O91" s="749" t="str">
        <f>IF('基本情報入力シート'!X134="","",'基本情報入力シート'!X134)</f>
        <v/>
      </c>
      <c r="P91" s="751" t="str">
        <f>IF('基本情報入力シート'!Y134="","",'基本情報入力シート'!Y134)</f>
        <v/>
      </c>
      <c r="Q91" s="752" t="str">
        <f>IF('基本情報入力シート'!Z134="","",'基本情報入力シート'!Z134)</f>
        <v/>
      </c>
      <c r="R91" s="788" t="str">
        <f>IF('基本情報入力シート'!AA134="","",'基本情報入力シート'!AA134)</f>
        <v/>
      </c>
      <c r="S91" s="789"/>
      <c r="T91" s="790"/>
      <c r="U91" s="756" t="str">
        <f>IFERROR(VLOOKUP(P91,【参考】数式用!$A$5:$I$28,MATCH(T91,【参考】数式用!$H$4:$I$4,0)+7,0),"")))</f>
        <v>#ERROR!</v>
      </c>
      <c r="V91" s="791"/>
      <c r="W91" s="129" t="s">
        <v>98</v>
      </c>
      <c r="X91" s="792"/>
      <c r="Y91" s="130" t="s">
        <v>129</v>
      </c>
      <c r="Z91" s="792"/>
      <c r="AA91" s="130" t="s">
        <v>378</v>
      </c>
      <c r="AB91" s="792"/>
      <c r="AC91" s="130" t="s">
        <v>129</v>
      </c>
      <c r="AD91" s="792"/>
      <c r="AE91" s="130" t="s">
        <v>130</v>
      </c>
      <c r="AF91" s="758" t="s">
        <v>141</v>
      </c>
      <c r="AG91" s="759" t="str">
        <f t="shared" si="1"/>
        <v/>
      </c>
      <c r="AH91" s="758" t="s">
        <v>379</v>
      </c>
      <c r="AI91" s="760" t="str">
        <f t="shared" si="2"/>
        <v/>
      </c>
      <c r="AJ91" s="5"/>
      <c r="AK91" s="793" t="str">
        <f t="shared" si="3"/>
        <v>○</v>
      </c>
      <c r="AL91" s="794" t="str">
        <f t="shared" si="4"/>
        <v/>
      </c>
      <c r="AM91" s="795"/>
      <c r="AN91" s="795"/>
      <c r="AO91" s="795"/>
      <c r="AP91" s="795"/>
      <c r="AQ91" s="795"/>
      <c r="AR91" s="795"/>
      <c r="AS91" s="795"/>
      <c r="AT91" s="795"/>
      <c r="AU91" s="796"/>
    </row>
    <row r="92" ht="33.0" customHeight="1">
      <c r="A92" s="749">
        <f t="shared" si="5"/>
        <v>82</v>
      </c>
      <c r="B92" s="761" t="str">
        <f>IF('基本情報入力シート'!C135="","",'基本情報入力シート'!C135)</f>
        <v/>
      </c>
      <c r="C92" s="19"/>
      <c r="D92" s="19"/>
      <c r="E92" s="19"/>
      <c r="F92" s="19"/>
      <c r="G92" s="19"/>
      <c r="H92" s="19"/>
      <c r="I92" s="19"/>
      <c r="J92" s="19"/>
      <c r="K92" s="41"/>
      <c r="L92" s="749" t="str">
        <f>IF('基本情報入力シート'!M135="","",'基本情報入力シート'!M135)</f>
        <v/>
      </c>
      <c r="M92" s="749" t="str">
        <f>IF('基本情報入力シート'!R135="","",'基本情報入力シート'!R135)</f>
        <v/>
      </c>
      <c r="N92" s="749" t="str">
        <f>IF('基本情報入力シート'!W135="","",'基本情報入力シート'!W135)</f>
        <v/>
      </c>
      <c r="O92" s="749" t="str">
        <f>IF('基本情報入力シート'!X135="","",'基本情報入力シート'!X135)</f>
        <v/>
      </c>
      <c r="P92" s="751" t="str">
        <f>IF('基本情報入力シート'!Y135="","",'基本情報入力シート'!Y135)</f>
        <v/>
      </c>
      <c r="Q92" s="752" t="str">
        <f>IF('基本情報入力シート'!Z135="","",'基本情報入力シート'!Z135)</f>
        <v/>
      </c>
      <c r="R92" s="788" t="str">
        <f>IF('基本情報入力シート'!AA135="","",'基本情報入力シート'!AA135)</f>
        <v/>
      </c>
      <c r="S92" s="789"/>
      <c r="T92" s="790"/>
      <c r="U92" s="756" t="str">
        <f>IFERROR(VLOOKUP(P92,【参考】数式用!$A$5:$I$28,MATCH(T92,【参考】数式用!$H$4:$I$4,0)+7,0),"")))</f>
        <v>#ERROR!</v>
      </c>
      <c r="V92" s="791"/>
      <c r="W92" s="129" t="s">
        <v>98</v>
      </c>
      <c r="X92" s="792"/>
      <c r="Y92" s="130" t="s">
        <v>129</v>
      </c>
      <c r="Z92" s="792"/>
      <c r="AA92" s="130" t="s">
        <v>378</v>
      </c>
      <c r="AB92" s="792"/>
      <c r="AC92" s="130" t="s">
        <v>129</v>
      </c>
      <c r="AD92" s="792"/>
      <c r="AE92" s="130" t="s">
        <v>130</v>
      </c>
      <c r="AF92" s="758" t="s">
        <v>141</v>
      </c>
      <c r="AG92" s="759" t="str">
        <f t="shared" si="1"/>
        <v/>
      </c>
      <c r="AH92" s="758" t="s">
        <v>379</v>
      </c>
      <c r="AI92" s="760" t="str">
        <f t="shared" si="2"/>
        <v/>
      </c>
      <c r="AJ92" s="5"/>
      <c r="AK92" s="793" t="str">
        <f t="shared" si="3"/>
        <v>○</v>
      </c>
      <c r="AL92" s="794" t="str">
        <f t="shared" si="4"/>
        <v/>
      </c>
      <c r="AM92" s="795"/>
      <c r="AN92" s="795"/>
      <c r="AO92" s="795"/>
      <c r="AP92" s="795"/>
      <c r="AQ92" s="795"/>
      <c r="AR92" s="795"/>
      <c r="AS92" s="795"/>
      <c r="AT92" s="795"/>
      <c r="AU92" s="796"/>
    </row>
    <row r="93" ht="33.0" customHeight="1">
      <c r="A93" s="749">
        <f t="shared" si="5"/>
        <v>83</v>
      </c>
      <c r="B93" s="761" t="str">
        <f>IF('基本情報入力シート'!C136="","",'基本情報入力シート'!C136)</f>
        <v/>
      </c>
      <c r="C93" s="19"/>
      <c r="D93" s="19"/>
      <c r="E93" s="19"/>
      <c r="F93" s="19"/>
      <c r="G93" s="19"/>
      <c r="H93" s="19"/>
      <c r="I93" s="19"/>
      <c r="J93" s="19"/>
      <c r="K93" s="41"/>
      <c r="L93" s="749" t="str">
        <f>IF('基本情報入力シート'!M136="","",'基本情報入力シート'!M136)</f>
        <v/>
      </c>
      <c r="M93" s="749" t="str">
        <f>IF('基本情報入力シート'!R136="","",'基本情報入力シート'!R136)</f>
        <v/>
      </c>
      <c r="N93" s="749" t="str">
        <f>IF('基本情報入力シート'!W136="","",'基本情報入力シート'!W136)</f>
        <v/>
      </c>
      <c r="O93" s="749" t="str">
        <f>IF('基本情報入力シート'!X136="","",'基本情報入力シート'!X136)</f>
        <v/>
      </c>
      <c r="P93" s="751" t="str">
        <f>IF('基本情報入力シート'!Y136="","",'基本情報入力シート'!Y136)</f>
        <v/>
      </c>
      <c r="Q93" s="752" t="str">
        <f>IF('基本情報入力シート'!Z136="","",'基本情報入力シート'!Z136)</f>
        <v/>
      </c>
      <c r="R93" s="788" t="str">
        <f>IF('基本情報入力シート'!AA136="","",'基本情報入力シート'!AA136)</f>
        <v/>
      </c>
      <c r="S93" s="789"/>
      <c r="T93" s="790"/>
      <c r="U93" s="756" t="str">
        <f>IFERROR(VLOOKUP(P93,【参考】数式用!$A$5:$I$28,MATCH(T93,【参考】数式用!$H$4:$I$4,0)+7,0),"")))</f>
        <v>#ERROR!</v>
      </c>
      <c r="V93" s="791"/>
      <c r="W93" s="129" t="s">
        <v>98</v>
      </c>
      <c r="X93" s="792"/>
      <c r="Y93" s="130" t="s">
        <v>129</v>
      </c>
      <c r="Z93" s="792"/>
      <c r="AA93" s="130" t="s">
        <v>378</v>
      </c>
      <c r="AB93" s="792"/>
      <c r="AC93" s="130" t="s">
        <v>129</v>
      </c>
      <c r="AD93" s="792"/>
      <c r="AE93" s="130" t="s">
        <v>130</v>
      </c>
      <c r="AF93" s="758" t="s">
        <v>141</v>
      </c>
      <c r="AG93" s="759" t="str">
        <f t="shared" si="1"/>
        <v/>
      </c>
      <c r="AH93" s="758" t="s">
        <v>379</v>
      </c>
      <c r="AI93" s="760" t="str">
        <f t="shared" si="2"/>
        <v/>
      </c>
      <c r="AJ93" s="5"/>
      <c r="AK93" s="793" t="str">
        <f t="shared" si="3"/>
        <v>○</v>
      </c>
      <c r="AL93" s="794" t="str">
        <f t="shared" si="4"/>
        <v/>
      </c>
      <c r="AM93" s="795"/>
      <c r="AN93" s="795"/>
      <c r="AO93" s="795"/>
      <c r="AP93" s="795"/>
      <c r="AQ93" s="795"/>
      <c r="AR93" s="795"/>
      <c r="AS93" s="795"/>
      <c r="AT93" s="795"/>
      <c r="AU93" s="796"/>
    </row>
    <row r="94" ht="33.0" customHeight="1">
      <c r="A94" s="749">
        <f t="shared" si="5"/>
        <v>84</v>
      </c>
      <c r="B94" s="761" t="str">
        <f>IF('基本情報入力シート'!C137="","",'基本情報入力シート'!C137)</f>
        <v/>
      </c>
      <c r="C94" s="19"/>
      <c r="D94" s="19"/>
      <c r="E94" s="19"/>
      <c r="F94" s="19"/>
      <c r="G94" s="19"/>
      <c r="H94" s="19"/>
      <c r="I94" s="19"/>
      <c r="J94" s="19"/>
      <c r="K94" s="41"/>
      <c r="L94" s="749" t="str">
        <f>IF('基本情報入力シート'!M137="","",'基本情報入力シート'!M137)</f>
        <v/>
      </c>
      <c r="M94" s="749" t="str">
        <f>IF('基本情報入力シート'!R137="","",'基本情報入力シート'!R137)</f>
        <v/>
      </c>
      <c r="N94" s="749" t="str">
        <f>IF('基本情報入力シート'!W137="","",'基本情報入力シート'!W137)</f>
        <v/>
      </c>
      <c r="O94" s="749" t="str">
        <f>IF('基本情報入力シート'!X137="","",'基本情報入力シート'!X137)</f>
        <v/>
      </c>
      <c r="P94" s="751" t="str">
        <f>IF('基本情報入力シート'!Y137="","",'基本情報入力シート'!Y137)</f>
        <v/>
      </c>
      <c r="Q94" s="752" t="str">
        <f>IF('基本情報入力シート'!Z137="","",'基本情報入力シート'!Z137)</f>
        <v/>
      </c>
      <c r="R94" s="788" t="str">
        <f>IF('基本情報入力シート'!AA137="","",'基本情報入力シート'!AA137)</f>
        <v/>
      </c>
      <c r="S94" s="789"/>
      <c r="T94" s="790"/>
      <c r="U94" s="756" t="str">
        <f>IFERROR(VLOOKUP(P94,【参考】数式用!$A$5:$I$28,MATCH(T94,【参考】数式用!$H$4:$I$4,0)+7,0),"")))</f>
        <v>#ERROR!</v>
      </c>
      <c r="V94" s="791"/>
      <c r="W94" s="129" t="s">
        <v>98</v>
      </c>
      <c r="X94" s="792"/>
      <c r="Y94" s="130" t="s">
        <v>129</v>
      </c>
      <c r="Z94" s="792"/>
      <c r="AA94" s="130" t="s">
        <v>378</v>
      </c>
      <c r="AB94" s="792"/>
      <c r="AC94" s="130" t="s">
        <v>129</v>
      </c>
      <c r="AD94" s="792"/>
      <c r="AE94" s="130" t="s">
        <v>130</v>
      </c>
      <c r="AF94" s="758" t="s">
        <v>141</v>
      </c>
      <c r="AG94" s="759" t="str">
        <f t="shared" si="1"/>
        <v/>
      </c>
      <c r="AH94" s="758" t="s">
        <v>379</v>
      </c>
      <c r="AI94" s="760" t="str">
        <f t="shared" si="2"/>
        <v/>
      </c>
      <c r="AJ94" s="5"/>
      <c r="AK94" s="793" t="str">
        <f t="shared" si="3"/>
        <v>○</v>
      </c>
      <c r="AL94" s="794" t="str">
        <f t="shared" si="4"/>
        <v/>
      </c>
      <c r="AM94" s="795"/>
      <c r="AN94" s="795"/>
      <c r="AO94" s="795"/>
      <c r="AP94" s="795"/>
      <c r="AQ94" s="795"/>
      <c r="AR94" s="795"/>
      <c r="AS94" s="795"/>
      <c r="AT94" s="795"/>
      <c r="AU94" s="796"/>
    </row>
    <row r="95" ht="33.0" customHeight="1">
      <c r="A95" s="749">
        <f t="shared" si="5"/>
        <v>85</v>
      </c>
      <c r="B95" s="761" t="str">
        <f>IF('基本情報入力シート'!C138="","",'基本情報入力シート'!C138)</f>
        <v/>
      </c>
      <c r="C95" s="19"/>
      <c r="D95" s="19"/>
      <c r="E95" s="19"/>
      <c r="F95" s="19"/>
      <c r="G95" s="19"/>
      <c r="H95" s="19"/>
      <c r="I95" s="19"/>
      <c r="J95" s="19"/>
      <c r="K95" s="41"/>
      <c r="L95" s="749" t="str">
        <f>IF('基本情報入力シート'!M138="","",'基本情報入力シート'!M138)</f>
        <v/>
      </c>
      <c r="M95" s="749" t="str">
        <f>IF('基本情報入力シート'!R138="","",'基本情報入力シート'!R138)</f>
        <v/>
      </c>
      <c r="N95" s="749" t="str">
        <f>IF('基本情報入力シート'!W138="","",'基本情報入力シート'!W138)</f>
        <v/>
      </c>
      <c r="O95" s="749" t="str">
        <f>IF('基本情報入力シート'!X138="","",'基本情報入力シート'!X138)</f>
        <v/>
      </c>
      <c r="P95" s="751" t="str">
        <f>IF('基本情報入力シート'!Y138="","",'基本情報入力シート'!Y138)</f>
        <v/>
      </c>
      <c r="Q95" s="752" t="str">
        <f>IF('基本情報入力シート'!Z138="","",'基本情報入力シート'!Z138)</f>
        <v/>
      </c>
      <c r="R95" s="788" t="str">
        <f>IF('基本情報入力シート'!AA138="","",'基本情報入力シート'!AA138)</f>
        <v/>
      </c>
      <c r="S95" s="789"/>
      <c r="T95" s="790"/>
      <c r="U95" s="756" t="str">
        <f>IFERROR(VLOOKUP(P95,【参考】数式用!$A$5:$I$28,MATCH(T95,【参考】数式用!$H$4:$I$4,0)+7,0),"")))</f>
        <v>#ERROR!</v>
      </c>
      <c r="V95" s="791"/>
      <c r="W95" s="129" t="s">
        <v>98</v>
      </c>
      <c r="X95" s="792"/>
      <c r="Y95" s="130" t="s">
        <v>129</v>
      </c>
      <c r="Z95" s="792"/>
      <c r="AA95" s="130" t="s">
        <v>378</v>
      </c>
      <c r="AB95" s="792"/>
      <c r="AC95" s="130" t="s">
        <v>129</v>
      </c>
      <c r="AD95" s="792"/>
      <c r="AE95" s="130" t="s">
        <v>130</v>
      </c>
      <c r="AF95" s="758" t="s">
        <v>141</v>
      </c>
      <c r="AG95" s="759" t="str">
        <f t="shared" si="1"/>
        <v/>
      </c>
      <c r="AH95" s="758" t="s">
        <v>379</v>
      </c>
      <c r="AI95" s="760" t="str">
        <f t="shared" si="2"/>
        <v/>
      </c>
      <c r="AJ95" s="5"/>
      <c r="AK95" s="793" t="str">
        <f t="shared" si="3"/>
        <v>○</v>
      </c>
      <c r="AL95" s="794" t="str">
        <f t="shared" si="4"/>
        <v/>
      </c>
      <c r="AM95" s="795"/>
      <c r="AN95" s="795"/>
      <c r="AO95" s="795"/>
      <c r="AP95" s="795"/>
      <c r="AQ95" s="795"/>
      <c r="AR95" s="795"/>
      <c r="AS95" s="795"/>
      <c r="AT95" s="795"/>
      <c r="AU95" s="796"/>
    </row>
    <row r="96" ht="33.0" customHeight="1">
      <c r="A96" s="749">
        <f t="shared" si="5"/>
        <v>86</v>
      </c>
      <c r="B96" s="761" t="str">
        <f>IF('基本情報入力シート'!C139="","",'基本情報入力シート'!C139)</f>
        <v/>
      </c>
      <c r="C96" s="19"/>
      <c r="D96" s="19"/>
      <c r="E96" s="19"/>
      <c r="F96" s="19"/>
      <c r="G96" s="19"/>
      <c r="H96" s="19"/>
      <c r="I96" s="19"/>
      <c r="J96" s="19"/>
      <c r="K96" s="41"/>
      <c r="L96" s="749" t="str">
        <f>IF('基本情報入力シート'!M139="","",'基本情報入力シート'!M139)</f>
        <v/>
      </c>
      <c r="M96" s="749" t="str">
        <f>IF('基本情報入力シート'!R139="","",'基本情報入力シート'!R139)</f>
        <v/>
      </c>
      <c r="N96" s="749" t="str">
        <f>IF('基本情報入力シート'!W139="","",'基本情報入力シート'!W139)</f>
        <v/>
      </c>
      <c r="O96" s="749" t="str">
        <f>IF('基本情報入力シート'!X139="","",'基本情報入力シート'!X139)</f>
        <v/>
      </c>
      <c r="P96" s="751" t="str">
        <f>IF('基本情報入力シート'!Y139="","",'基本情報入力シート'!Y139)</f>
        <v/>
      </c>
      <c r="Q96" s="752" t="str">
        <f>IF('基本情報入力シート'!Z139="","",'基本情報入力シート'!Z139)</f>
        <v/>
      </c>
      <c r="R96" s="788" t="str">
        <f>IF('基本情報入力シート'!AA139="","",'基本情報入力シート'!AA139)</f>
        <v/>
      </c>
      <c r="S96" s="789"/>
      <c r="T96" s="790"/>
      <c r="U96" s="756" t="str">
        <f>IFERROR(VLOOKUP(P96,【参考】数式用!$A$5:$I$28,MATCH(T96,【参考】数式用!$H$4:$I$4,0)+7,0),"")))</f>
        <v>#ERROR!</v>
      </c>
      <c r="V96" s="791"/>
      <c r="W96" s="129" t="s">
        <v>98</v>
      </c>
      <c r="X96" s="792"/>
      <c r="Y96" s="130" t="s">
        <v>129</v>
      </c>
      <c r="Z96" s="792"/>
      <c r="AA96" s="130" t="s">
        <v>378</v>
      </c>
      <c r="AB96" s="792"/>
      <c r="AC96" s="130" t="s">
        <v>129</v>
      </c>
      <c r="AD96" s="792"/>
      <c r="AE96" s="130" t="s">
        <v>130</v>
      </c>
      <c r="AF96" s="758" t="s">
        <v>141</v>
      </c>
      <c r="AG96" s="759" t="str">
        <f t="shared" si="1"/>
        <v/>
      </c>
      <c r="AH96" s="758" t="s">
        <v>379</v>
      </c>
      <c r="AI96" s="760" t="str">
        <f t="shared" si="2"/>
        <v/>
      </c>
      <c r="AJ96" s="5"/>
      <c r="AK96" s="793" t="str">
        <f t="shared" si="3"/>
        <v>○</v>
      </c>
      <c r="AL96" s="794" t="str">
        <f t="shared" si="4"/>
        <v/>
      </c>
      <c r="AM96" s="795"/>
      <c r="AN96" s="795"/>
      <c r="AO96" s="795"/>
      <c r="AP96" s="795"/>
      <c r="AQ96" s="795"/>
      <c r="AR96" s="795"/>
      <c r="AS96" s="795"/>
      <c r="AT96" s="795"/>
      <c r="AU96" s="796"/>
    </row>
    <row r="97" ht="33.0" customHeight="1">
      <c r="A97" s="749">
        <f t="shared" si="5"/>
        <v>87</v>
      </c>
      <c r="B97" s="761" t="str">
        <f>IF('基本情報入力シート'!C140="","",'基本情報入力シート'!C140)</f>
        <v/>
      </c>
      <c r="C97" s="19"/>
      <c r="D97" s="19"/>
      <c r="E97" s="19"/>
      <c r="F97" s="19"/>
      <c r="G97" s="19"/>
      <c r="H97" s="19"/>
      <c r="I97" s="19"/>
      <c r="J97" s="19"/>
      <c r="K97" s="41"/>
      <c r="L97" s="749" t="str">
        <f>IF('基本情報入力シート'!M140="","",'基本情報入力シート'!M140)</f>
        <v/>
      </c>
      <c r="M97" s="749" t="str">
        <f>IF('基本情報入力シート'!R140="","",'基本情報入力シート'!R140)</f>
        <v/>
      </c>
      <c r="N97" s="749" t="str">
        <f>IF('基本情報入力シート'!W140="","",'基本情報入力シート'!W140)</f>
        <v/>
      </c>
      <c r="O97" s="749" t="str">
        <f>IF('基本情報入力シート'!X140="","",'基本情報入力シート'!X140)</f>
        <v/>
      </c>
      <c r="P97" s="751" t="str">
        <f>IF('基本情報入力シート'!Y140="","",'基本情報入力シート'!Y140)</f>
        <v/>
      </c>
      <c r="Q97" s="752" t="str">
        <f>IF('基本情報入力シート'!Z140="","",'基本情報入力シート'!Z140)</f>
        <v/>
      </c>
      <c r="R97" s="788" t="str">
        <f>IF('基本情報入力シート'!AA140="","",'基本情報入力シート'!AA140)</f>
        <v/>
      </c>
      <c r="S97" s="789"/>
      <c r="T97" s="790"/>
      <c r="U97" s="756" t="str">
        <f>IFERROR(VLOOKUP(P97,【参考】数式用!$A$5:$I$28,MATCH(T97,【参考】数式用!$H$4:$I$4,0)+7,0),"")))</f>
        <v>#ERROR!</v>
      </c>
      <c r="V97" s="791"/>
      <c r="W97" s="129" t="s">
        <v>98</v>
      </c>
      <c r="X97" s="792"/>
      <c r="Y97" s="130" t="s">
        <v>129</v>
      </c>
      <c r="Z97" s="792"/>
      <c r="AA97" s="130" t="s">
        <v>378</v>
      </c>
      <c r="AB97" s="792"/>
      <c r="AC97" s="130" t="s">
        <v>129</v>
      </c>
      <c r="AD97" s="792"/>
      <c r="AE97" s="130" t="s">
        <v>130</v>
      </c>
      <c r="AF97" s="758" t="s">
        <v>141</v>
      </c>
      <c r="AG97" s="759" t="str">
        <f t="shared" si="1"/>
        <v/>
      </c>
      <c r="AH97" s="758" t="s">
        <v>379</v>
      </c>
      <c r="AI97" s="760" t="str">
        <f t="shared" si="2"/>
        <v/>
      </c>
      <c r="AJ97" s="5"/>
      <c r="AK97" s="793" t="str">
        <f t="shared" si="3"/>
        <v>○</v>
      </c>
      <c r="AL97" s="794" t="str">
        <f t="shared" si="4"/>
        <v/>
      </c>
      <c r="AM97" s="795"/>
      <c r="AN97" s="795"/>
      <c r="AO97" s="795"/>
      <c r="AP97" s="795"/>
      <c r="AQ97" s="795"/>
      <c r="AR97" s="795"/>
      <c r="AS97" s="795"/>
      <c r="AT97" s="795"/>
      <c r="AU97" s="796"/>
    </row>
    <row r="98" ht="33.0" customHeight="1">
      <c r="A98" s="749">
        <f t="shared" si="5"/>
        <v>88</v>
      </c>
      <c r="B98" s="761" t="str">
        <f>IF('基本情報入力シート'!C141="","",'基本情報入力シート'!C141)</f>
        <v/>
      </c>
      <c r="C98" s="19"/>
      <c r="D98" s="19"/>
      <c r="E98" s="19"/>
      <c r="F98" s="19"/>
      <c r="G98" s="19"/>
      <c r="H98" s="19"/>
      <c r="I98" s="19"/>
      <c r="J98" s="19"/>
      <c r="K98" s="41"/>
      <c r="L98" s="749" t="str">
        <f>IF('基本情報入力シート'!M141="","",'基本情報入力シート'!M141)</f>
        <v/>
      </c>
      <c r="M98" s="749" t="str">
        <f>IF('基本情報入力シート'!R141="","",'基本情報入力シート'!R141)</f>
        <v/>
      </c>
      <c r="N98" s="749" t="str">
        <f>IF('基本情報入力シート'!W141="","",'基本情報入力シート'!W141)</f>
        <v/>
      </c>
      <c r="O98" s="749" t="str">
        <f>IF('基本情報入力シート'!X141="","",'基本情報入力シート'!X141)</f>
        <v/>
      </c>
      <c r="P98" s="751" t="str">
        <f>IF('基本情報入力シート'!Y141="","",'基本情報入力シート'!Y141)</f>
        <v/>
      </c>
      <c r="Q98" s="752" t="str">
        <f>IF('基本情報入力シート'!Z141="","",'基本情報入力シート'!Z141)</f>
        <v/>
      </c>
      <c r="R98" s="788" t="str">
        <f>IF('基本情報入力シート'!AA141="","",'基本情報入力シート'!AA141)</f>
        <v/>
      </c>
      <c r="S98" s="789"/>
      <c r="T98" s="790"/>
      <c r="U98" s="756" t="str">
        <f>IFERROR(VLOOKUP(P98,【参考】数式用!$A$5:$I$28,MATCH(T98,【参考】数式用!$H$4:$I$4,0)+7,0),"")))</f>
        <v>#ERROR!</v>
      </c>
      <c r="V98" s="791"/>
      <c r="W98" s="129" t="s">
        <v>98</v>
      </c>
      <c r="X98" s="792"/>
      <c r="Y98" s="130" t="s">
        <v>129</v>
      </c>
      <c r="Z98" s="792"/>
      <c r="AA98" s="130" t="s">
        <v>378</v>
      </c>
      <c r="AB98" s="792"/>
      <c r="AC98" s="130" t="s">
        <v>129</v>
      </c>
      <c r="AD98" s="792"/>
      <c r="AE98" s="130" t="s">
        <v>130</v>
      </c>
      <c r="AF98" s="758" t="s">
        <v>141</v>
      </c>
      <c r="AG98" s="759" t="str">
        <f t="shared" si="1"/>
        <v/>
      </c>
      <c r="AH98" s="758" t="s">
        <v>379</v>
      </c>
      <c r="AI98" s="760" t="str">
        <f t="shared" si="2"/>
        <v/>
      </c>
      <c r="AJ98" s="5"/>
      <c r="AK98" s="793" t="str">
        <f t="shared" si="3"/>
        <v>○</v>
      </c>
      <c r="AL98" s="794" t="str">
        <f t="shared" si="4"/>
        <v/>
      </c>
      <c r="AM98" s="795"/>
      <c r="AN98" s="795"/>
      <c r="AO98" s="795"/>
      <c r="AP98" s="795"/>
      <c r="AQ98" s="795"/>
      <c r="AR98" s="795"/>
      <c r="AS98" s="795"/>
      <c r="AT98" s="795"/>
      <c r="AU98" s="796"/>
    </row>
    <row r="99" ht="33.0" customHeight="1">
      <c r="A99" s="749">
        <f t="shared" si="5"/>
        <v>89</v>
      </c>
      <c r="B99" s="761" t="str">
        <f>IF('基本情報入力シート'!C142="","",'基本情報入力シート'!C142)</f>
        <v/>
      </c>
      <c r="C99" s="19"/>
      <c r="D99" s="19"/>
      <c r="E99" s="19"/>
      <c r="F99" s="19"/>
      <c r="G99" s="19"/>
      <c r="H99" s="19"/>
      <c r="I99" s="19"/>
      <c r="J99" s="19"/>
      <c r="K99" s="41"/>
      <c r="L99" s="749" t="str">
        <f>IF('基本情報入力シート'!M142="","",'基本情報入力シート'!M142)</f>
        <v/>
      </c>
      <c r="M99" s="749" t="str">
        <f>IF('基本情報入力シート'!R142="","",'基本情報入力シート'!R142)</f>
        <v/>
      </c>
      <c r="N99" s="749" t="str">
        <f>IF('基本情報入力シート'!W142="","",'基本情報入力シート'!W142)</f>
        <v/>
      </c>
      <c r="O99" s="749" t="str">
        <f>IF('基本情報入力シート'!X142="","",'基本情報入力シート'!X142)</f>
        <v/>
      </c>
      <c r="P99" s="751" t="str">
        <f>IF('基本情報入力シート'!Y142="","",'基本情報入力シート'!Y142)</f>
        <v/>
      </c>
      <c r="Q99" s="752" t="str">
        <f>IF('基本情報入力シート'!Z142="","",'基本情報入力シート'!Z142)</f>
        <v/>
      </c>
      <c r="R99" s="788" t="str">
        <f>IF('基本情報入力シート'!AA142="","",'基本情報入力シート'!AA142)</f>
        <v/>
      </c>
      <c r="S99" s="789"/>
      <c r="T99" s="790"/>
      <c r="U99" s="756" t="str">
        <f>IFERROR(VLOOKUP(P99,【参考】数式用!$A$5:$I$28,MATCH(T99,【参考】数式用!$H$4:$I$4,0)+7,0),"")))</f>
        <v>#ERROR!</v>
      </c>
      <c r="V99" s="791"/>
      <c r="W99" s="129" t="s">
        <v>98</v>
      </c>
      <c r="X99" s="792"/>
      <c r="Y99" s="130" t="s">
        <v>129</v>
      </c>
      <c r="Z99" s="792"/>
      <c r="AA99" s="130" t="s">
        <v>378</v>
      </c>
      <c r="AB99" s="792"/>
      <c r="AC99" s="130" t="s">
        <v>129</v>
      </c>
      <c r="AD99" s="792"/>
      <c r="AE99" s="130" t="s">
        <v>130</v>
      </c>
      <c r="AF99" s="758" t="s">
        <v>141</v>
      </c>
      <c r="AG99" s="759" t="str">
        <f t="shared" si="1"/>
        <v/>
      </c>
      <c r="AH99" s="758" t="s">
        <v>379</v>
      </c>
      <c r="AI99" s="760" t="str">
        <f t="shared" si="2"/>
        <v/>
      </c>
      <c r="AJ99" s="5"/>
      <c r="AK99" s="793" t="str">
        <f t="shared" si="3"/>
        <v>○</v>
      </c>
      <c r="AL99" s="794" t="str">
        <f t="shared" si="4"/>
        <v/>
      </c>
      <c r="AM99" s="795"/>
      <c r="AN99" s="795"/>
      <c r="AO99" s="795"/>
      <c r="AP99" s="795"/>
      <c r="AQ99" s="795"/>
      <c r="AR99" s="795"/>
      <c r="AS99" s="795"/>
      <c r="AT99" s="795"/>
      <c r="AU99" s="796"/>
    </row>
    <row r="100" ht="33.0" customHeight="1">
      <c r="A100" s="749">
        <f t="shared" si="5"/>
        <v>90</v>
      </c>
      <c r="B100" s="761" t="str">
        <f>IF('基本情報入力シート'!C143="","",'基本情報入力シート'!C143)</f>
        <v/>
      </c>
      <c r="C100" s="19"/>
      <c r="D100" s="19"/>
      <c r="E100" s="19"/>
      <c r="F100" s="19"/>
      <c r="G100" s="19"/>
      <c r="H100" s="19"/>
      <c r="I100" s="19"/>
      <c r="J100" s="19"/>
      <c r="K100" s="41"/>
      <c r="L100" s="749" t="str">
        <f>IF('基本情報入力シート'!M143="","",'基本情報入力シート'!M143)</f>
        <v/>
      </c>
      <c r="M100" s="749" t="str">
        <f>IF('基本情報入力シート'!R143="","",'基本情報入力シート'!R143)</f>
        <v/>
      </c>
      <c r="N100" s="749" t="str">
        <f>IF('基本情報入力シート'!W143="","",'基本情報入力シート'!W143)</f>
        <v/>
      </c>
      <c r="O100" s="749" t="str">
        <f>IF('基本情報入力シート'!X143="","",'基本情報入力シート'!X143)</f>
        <v/>
      </c>
      <c r="P100" s="751" t="str">
        <f>IF('基本情報入力シート'!Y143="","",'基本情報入力シート'!Y143)</f>
        <v/>
      </c>
      <c r="Q100" s="752" t="str">
        <f>IF('基本情報入力シート'!Z143="","",'基本情報入力シート'!Z143)</f>
        <v/>
      </c>
      <c r="R100" s="788" t="str">
        <f>IF('基本情報入力シート'!AA143="","",'基本情報入力シート'!AA143)</f>
        <v/>
      </c>
      <c r="S100" s="789"/>
      <c r="T100" s="790"/>
      <c r="U100" s="756" t="str">
        <f>IFERROR(VLOOKUP(P100,【参考】数式用!$A$5:$I$28,MATCH(T100,【参考】数式用!$H$4:$I$4,0)+7,0),"")))</f>
        <v>#ERROR!</v>
      </c>
      <c r="V100" s="791"/>
      <c r="W100" s="129" t="s">
        <v>98</v>
      </c>
      <c r="X100" s="792"/>
      <c r="Y100" s="130" t="s">
        <v>129</v>
      </c>
      <c r="Z100" s="792"/>
      <c r="AA100" s="130" t="s">
        <v>378</v>
      </c>
      <c r="AB100" s="792"/>
      <c r="AC100" s="130" t="s">
        <v>129</v>
      </c>
      <c r="AD100" s="792"/>
      <c r="AE100" s="130" t="s">
        <v>130</v>
      </c>
      <c r="AF100" s="758" t="s">
        <v>141</v>
      </c>
      <c r="AG100" s="759" t="str">
        <f t="shared" si="1"/>
        <v/>
      </c>
      <c r="AH100" s="758" t="s">
        <v>379</v>
      </c>
      <c r="AI100" s="760" t="str">
        <f t="shared" si="2"/>
        <v/>
      </c>
      <c r="AJ100" s="5"/>
      <c r="AK100" s="793" t="str">
        <f t="shared" si="3"/>
        <v>○</v>
      </c>
      <c r="AL100" s="794" t="str">
        <f t="shared" si="4"/>
        <v/>
      </c>
      <c r="AM100" s="795"/>
      <c r="AN100" s="795"/>
      <c r="AO100" s="795"/>
      <c r="AP100" s="795"/>
      <c r="AQ100" s="795"/>
      <c r="AR100" s="795"/>
      <c r="AS100" s="795"/>
      <c r="AT100" s="795"/>
      <c r="AU100" s="796"/>
    </row>
    <row r="101" ht="33.0" customHeight="1">
      <c r="A101" s="749">
        <f t="shared" si="5"/>
        <v>91</v>
      </c>
      <c r="B101" s="761" t="str">
        <f>IF('基本情報入力シート'!C144="","",'基本情報入力シート'!C144)</f>
        <v/>
      </c>
      <c r="C101" s="19"/>
      <c r="D101" s="19"/>
      <c r="E101" s="19"/>
      <c r="F101" s="19"/>
      <c r="G101" s="19"/>
      <c r="H101" s="19"/>
      <c r="I101" s="19"/>
      <c r="J101" s="19"/>
      <c r="K101" s="41"/>
      <c r="L101" s="749" t="str">
        <f>IF('基本情報入力シート'!M144="","",'基本情報入力シート'!M144)</f>
        <v/>
      </c>
      <c r="M101" s="749" t="str">
        <f>IF('基本情報入力シート'!R144="","",'基本情報入力シート'!R144)</f>
        <v/>
      </c>
      <c r="N101" s="749" t="str">
        <f>IF('基本情報入力シート'!W144="","",'基本情報入力シート'!W144)</f>
        <v/>
      </c>
      <c r="O101" s="749" t="str">
        <f>IF('基本情報入力シート'!X144="","",'基本情報入力シート'!X144)</f>
        <v/>
      </c>
      <c r="P101" s="751" t="str">
        <f>IF('基本情報入力シート'!Y144="","",'基本情報入力シート'!Y144)</f>
        <v/>
      </c>
      <c r="Q101" s="752" t="str">
        <f>IF('基本情報入力シート'!Z144="","",'基本情報入力シート'!Z144)</f>
        <v/>
      </c>
      <c r="R101" s="788" t="str">
        <f>IF('基本情報入力シート'!AA144="","",'基本情報入力シート'!AA144)</f>
        <v/>
      </c>
      <c r="S101" s="789"/>
      <c r="T101" s="790"/>
      <c r="U101" s="756" t="str">
        <f>IFERROR(VLOOKUP(P101,【参考】数式用!$A$5:$I$28,MATCH(T101,【参考】数式用!$H$4:$I$4,0)+7,0),"")))</f>
        <v>#ERROR!</v>
      </c>
      <c r="V101" s="791"/>
      <c r="W101" s="129" t="s">
        <v>98</v>
      </c>
      <c r="X101" s="792"/>
      <c r="Y101" s="130" t="s">
        <v>129</v>
      </c>
      <c r="Z101" s="792"/>
      <c r="AA101" s="130" t="s">
        <v>378</v>
      </c>
      <c r="AB101" s="792"/>
      <c r="AC101" s="130" t="s">
        <v>129</v>
      </c>
      <c r="AD101" s="792"/>
      <c r="AE101" s="130" t="s">
        <v>130</v>
      </c>
      <c r="AF101" s="758" t="s">
        <v>141</v>
      </c>
      <c r="AG101" s="759" t="str">
        <f t="shared" si="1"/>
        <v/>
      </c>
      <c r="AH101" s="758" t="s">
        <v>379</v>
      </c>
      <c r="AI101" s="760" t="str">
        <f t="shared" si="2"/>
        <v/>
      </c>
      <c r="AJ101" s="5"/>
      <c r="AK101" s="793" t="str">
        <f t="shared" si="3"/>
        <v>○</v>
      </c>
      <c r="AL101" s="794" t="str">
        <f t="shared" si="4"/>
        <v/>
      </c>
      <c r="AM101" s="795"/>
      <c r="AN101" s="795"/>
      <c r="AO101" s="795"/>
      <c r="AP101" s="795"/>
      <c r="AQ101" s="795"/>
      <c r="AR101" s="795"/>
      <c r="AS101" s="795"/>
      <c r="AT101" s="795"/>
      <c r="AU101" s="796"/>
    </row>
    <row r="102" ht="33.0" customHeight="1">
      <c r="A102" s="749">
        <f t="shared" si="5"/>
        <v>92</v>
      </c>
      <c r="B102" s="761" t="str">
        <f>IF('基本情報入力シート'!C145="","",'基本情報入力シート'!C145)</f>
        <v/>
      </c>
      <c r="C102" s="19"/>
      <c r="D102" s="19"/>
      <c r="E102" s="19"/>
      <c r="F102" s="19"/>
      <c r="G102" s="19"/>
      <c r="H102" s="19"/>
      <c r="I102" s="19"/>
      <c r="J102" s="19"/>
      <c r="K102" s="41"/>
      <c r="L102" s="749" t="str">
        <f>IF('基本情報入力シート'!M145="","",'基本情報入力シート'!M145)</f>
        <v/>
      </c>
      <c r="M102" s="749" t="str">
        <f>IF('基本情報入力シート'!R145="","",'基本情報入力シート'!R145)</f>
        <v/>
      </c>
      <c r="N102" s="749" t="str">
        <f>IF('基本情報入力シート'!W145="","",'基本情報入力シート'!W145)</f>
        <v/>
      </c>
      <c r="O102" s="749" t="str">
        <f>IF('基本情報入力シート'!X145="","",'基本情報入力シート'!X145)</f>
        <v/>
      </c>
      <c r="P102" s="751" t="str">
        <f>IF('基本情報入力シート'!Y145="","",'基本情報入力シート'!Y145)</f>
        <v/>
      </c>
      <c r="Q102" s="752" t="str">
        <f>IF('基本情報入力シート'!Z145="","",'基本情報入力シート'!Z145)</f>
        <v/>
      </c>
      <c r="R102" s="788" t="str">
        <f>IF('基本情報入力シート'!AA145="","",'基本情報入力シート'!AA145)</f>
        <v/>
      </c>
      <c r="S102" s="789"/>
      <c r="T102" s="790"/>
      <c r="U102" s="756" t="str">
        <f>IFERROR(VLOOKUP(P102,【参考】数式用!$A$5:$I$28,MATCH(T102,【参考】数式用!$H$4:$I$4,0)+7,0),"")))</f>
        <v>#ERROR!</v>
      </c>
      <c r="V102" s="791"/>
      <c r="W102" s="129" t="s">
        <v>98</v>
      </c>
      <c r="X102" s="792"/>
      <c r="Y102" s="130" t="s">
        <v>129</v>
      </c>
      <c r="Z102" s="792"/>
      <c r="AA102" s="130" t="s">
        <v>378</v>
      </c>
      <c r="AB102" s="792"/>
      <c r="AC102" s="130" t="s">
        <v>129</v>
      </c>
      <c r="AD102" s="792"/>
      <c r="AE102" s="130" t="s">
        <v>130</v>
      </c>
      <c r="AF102" s="758" t="s">
        <v>141</v>
      </c>
      <c r="AG102" s="759" t="str">
        <f t="shared" si="1"/>
        <v/>
      </c>
      <c r="AH102" s="758" t="s">
        <v>379</v>
      </c>
      <c r="AI102" s="760" t="str">
        <f t="shared" si="2"/>
        <v/>
      </c>
      <c r="AJ102" s="5"/>
      <c r="AK102" s="793" t="str">
        <f t="shared" si="3"/>
        <v>○</v>
      </c>
      <c r="AL102" s="794" t="str">
        <f t="shared" si="4"/>
        <v/>
      </c>
      <c r="AM102" s="795"/>
      <c r="AN102" s="795"/>
      <c r="AO102" s="795"/>
      <c r="AP102" s="795"/>
      <c r="AQ102" s="795"/>
      <c r="AR102" s="795"/>
      <c r="AS102" s="795"/>
      <c r="AT102" s="795"/>
      <c r="AU102" s="796"/>
    </row>
    <row r="103" ht="33.0" customHeight="1">
      <c r="A103" s="749">
        <f t="shared" si="5"/>
        <v>93</v>
      </c>
      <c r="B103" s="761" t="str">
        <f>IF('基本情報入力シート'!C146="","",'基本情報入力シート'!C146)</f>
        <v/>
      </c>
      <c r="C103" s="19"/>
      <c r="D103" s="19"/>
      <c r="E103" s="19"/>
      <c r="F103" s="19"/>
      <c r="G103" s="19"/>
      <c r="H103" s="19"/>
      <c r="I103" s="19"/>
      <c r="J103" s="19"/>
      <c r="K103" s="41"/>
      <c r="L103" s="749" t="str">
        <f>IF('基本情報入力シート'!M146="","",'基本情報入力シート'!M146)</f>
        <v/>
      </c>
      <c r="M103" s="749" t="str">
        <f>IF('基本情報入力シート'!R146="","",'基本情報入力シート'!R146)</f>
        <v/>
      </c>
      <c r="N103" s="749" t="str">
        <f>IF('基本情報入力シート'!W146="","",'基本情報入力シート'!W146)</f>
        <v/>
      </c>
      <c r="O103" s="749" t="str">
        <f>IF('基本情報入力シート'!X146="","",'基本情報入力シート'!X146)</f>
        <v/>
      </c>
      <c r="P103" s="751" t="str">
        <f>IF('基本情報入力シート'!Y146="","",'基本情報入力シート'!Y146)</f>
        <v/>
      </c>
      <c r="Q103" s="752" t="str">
        <f>IF('基本情報入力シート'!Z146="","",'基本情報入力シート'!Z146)</f>
        <v/>
      </c>
      <c r="R103" s="788" t="str">
        <f>IF('基本情報入力シート'!AA146="","",'基本情報入力シート'!AA146)</f>
        <v/>
      </c>
      <c r="S103" s="789"/>
      <c r="T103" s="790"/>
      <c r="U103" s="756" t="str">
        <f>IFERROR(VLOOKUP(P103,【参考】数式用!$A$5:$I$28,MATCH(T103,【参考】数式用!$H$4:$I$4,0)+7,0),"")))</f>
        <v>#ERROR!</v>
      </c>
      <c r="V103" s="791"/>
      <c r="W103" s="129" t="s">
        <v>98</v>
      </c>
      <c r="X103" s="792"/>
      <c r="Y103" s="130" t="s">
        <v>129</v>
      </c>
      <c r="Z103" s="792"/>
      <c r="AA103" s="130" t="s">
        <v>378</v>
      </c>
      <c r="AB103" s="792"/>
      <c r="AC103" s="130" t="s">
        <v>129</v>
      </c>
      <c r="AD103" s="792"/>
      <c r="AE103" s="130" t="s">
        <v>130</v>
      </c>
      <c r="AF103" s="758" t="s">
        <v>141</v>
      </c>
      <c r="AG103" s="759" t="str">
        <f t="shared" si="1"/>
        <v/>
      </c>
      <c r="AH103" s="758" t="s">
        <v>379</v>
      </c>
      <c r="AI103" s="760" t="str">
        <f t="shared" si="2"/>
        <v/>
      </c>
      <c r="AJ103" s="5"/>
      <c r="AK103" s="793" t="str">
        <f t="shared" si="3"/>
        <v>○</v>
      </c>
      <c r="AL103" s="794" t="str">
        <f t="shared" si="4"/>
        <v/>
      </c>
      <c r="AM103" s="795"/>
      <c r="AN103" s="795"/>
      <c r="AO103" s="795"/>
      <c r="AP103" s="795"/>
      <c r="AQ103" s="795"/>
      <c r="AR103" s="795"/>
      <c r="AS103" s="795"/>
      <c r="AT103" s="795"/>
      <c r="AU103" s="796"/>
    </row>
    <row r="104" ht="33.0" customHeight="1">
      <c r="A104" s="749">
        <f t="shared" si="5"/>
        <v>94</v>
      </c>
      <c r="B104" s="761" t="str">
        <f>IF('基本情報入力シート'!C147="","",'基本情報入力シート'!C147)</f>
        <v/>
      </c>
      <c r="C104" s="19"/>
      <c r="D104" s="19"/>
      <c r="E104" s="19"/>
      <c r="F104" s="19"/>
      <c r="G104" s="19"/>
      <c r="H104" s="19"/>
      <c r="I104" s="19"/>
      <c r="J104" s="19"/>
      <c r="K104" s="41"/>
      <c r="L104" s="749" t="str">
        <f>IF('基本情報入力シート'!M147="","",'基本情報入力シート'!M147)</f>
        <v/>
      </c>
      <c r="M104" s="749" t="str">
        <f>IF('基本情報入力シート'!R147="","",'基本情報入力シート'!R147)</f>
        <v/>
      </c>
      <c r="N104" s="749" t="str">
        <f>IF('基本情報入力シート'!W147="","",'基本情報入力シート'!W147)</f>
        <v/>
      </c>
      <c r="O104" s="749" t="str">
        <f>IF('基本情報入力シート'!X147="","",'基本情報入力シート'!X147)</f>
        <v/>
      </c>
      <c r="P104" s="751" t="str">
        <f>IF('基本情報入力シート'!Y147="","",'基本情報入力シート'!Y147)</f>
        <v/>
      </c>
      <c r="Q104" s="752" t="str">
        <f>IF('基本情報入力シート'!Z147="","",'基本情報入力シート'!Z147)</f>
        <v/>
      </c>
      <c r="R104" s="788" t="str">
        <f>IF('基本情報入力シート'!AA147="","",'基本情報入力シート'!AA147)</f>
        <v/>
      </c>
      <c r="S104" s="789"/>
      <c r="T104" s="790"/>
      <c r="U104" s="756" t="str">
        <f>IFERROR(VLOOKUP(P104,【参考】数式用!$A$5:$I$28,MATCH(T104,【参考】数式用!$H$4:$I$4,0)+7,0),"")))</f>
        <v>#ERROR!</v>
      </c>
      <c r="V104" s="791"/>
      <c r="W104" s="129" t="s">
        <v>98</v>
      </c>
      <c r="X104" s="792"/>
      <c r="Y104" s="130" t="s">
        <v>129</v>
      </c>
      <c r="Z104" s="792"/>
      <c r="AA104" s="130" t="s">
        <v>378</v>
      </c>
      <c r="AB104" s="792"/>
      <c r="AC104" s="130" t="s">
        <v>129</v>
      </c>
      <c r="AD104" s="792"/>
      <c r="AE104" s="130" t="s">
        <v>130</v>
      </c>
      <c r="AF104" s="758" t="s">
        <v>141</v>
      </c>
      <c r="AG104" s="759" t="str">
        <f t="shared" si="1"/>
        <v/>
      </c>
      <c r="AH104" s="758" t="s">
        <v>379</v>
      </c>
      <c r="AI104" s="760" t="str">
        <f t="shared" si="2"/>
        <v/>
      </c>
      <c r="AJ104" s="5"/>
      <c r="AK104" s="793" t="str">
        <f t="shared" si="3"/>
        <v>○</v>
      </c>
      <c r="AL104" s="794" t="str">
        <f t="shared" si="4"/>
        <v/>
      </c>
      <c r="AM104" s="795"/>
      <c r="AN104" s="795"/>
      <c r="AO104" s="795"/>
      <c r="AP104" s="795"/>
      <c r="AQ104" s="795"/>
      <c r="AR104" s="795"/>
      <c r="AS104" s="795"/>
      <c r="AT104" s="795"/>
      <c r="AU104" s="796"/>
    </row>
    <row r="105" ht="33.0" customHeight="1">
      <c r="A105" s="749">
        <f t="shared" si="5"/>
        <v>95</v>
      </c>
      <c r="B105" s="761" t="str">
        <f>IF('基本情報入力シート'!C148="","",'基本情報入力シート'!C148)</f>
        <v/>
      </c>
      <c r="C105" s="19"/>
      <c r="D105" s="19"/>
      <c r="E105" s="19"/>
      <c r="F105" s="19"/>
      <c r="G105" s="19"/>
      <c r="H105" s="19"/>
      <c r="I105" s="19"/>
      <c r="J105" s="19"/>
      <c r="K105" s="41"/>
      <c r="L105" s="749" t="str">
        <f>IF('基本情報入力シート'!M148="","",'基本情報入力シート'!M148)</f>
        <v/>
      </c>
      <c r="M105" s="749" t="str">
        <f>IF('基本情報入力シート'!R148="","",'基本情報入力シート'!R148)</f>
        <v/>
      </c>
      <c r="N105" s="749" t="str">
        <f>IF('基本情報入力シート'!W148="","",'基本情報入力シート'!W148)</f>
        <v/>
      </c>
      <c r="O105" s="749" t="str">
        <f>IF('基本情報入力シート'!X148="","",'基本情報入力シート'!X148)</f>
        <v/>
      </c>
      <c r="P105" s="751" t="str">
        <f>IF('基本情報入力シート'!Y148="","",'基本情報入力シート'!Y148)</f>
        <v/>
      </c>
      <c r="Q105" s="752" t="str">
        <f>IF('基本情報入力シート'!Z148="","",'基本情報入力シート'!Z148)</f>
        <v/>
      </c>
      <c r="R105" s="788" t="str">
        <f>IF('基本情報入力シート'!AA148="","",'基本情報入力シート'!AA148)</f>
        <v/>
      </c>
      <c r="S105" s="789"/>
      <c r="T105" s="790"/>
      <c r="U105" s="756" t="str">
        <f>IFERROR(VLOOKUP(P105,【参考】数式用!$A$5:$I$28,MATCH(T105,【参考】数式用!$H$4:$I$4,0)+7,0),"")))</f>
        <v>#ERROR!</v>
      </c>
      <c r="V105" s="791"/>
      <c r="W105" s="129" t="s">
        <v>98</v>
      </c>
      <c r="X105" s="792"/>
      <c r="Y105" s="130" t="s">
        <v>129</v>
      </c>
      <c r="Z105" s="792"/>
      <c r="AA105" s="130" t="s">
        <v>378</v>
      </c>
      <c r="AB105" s="792"/>
      <c r="AC105" s="130" t="s">
        <v>129</v>
      </c>
      <c r="AD105" s="792"/>
      <c r="AE105" s="130" t="s">
        <v>130</v>
      </c>
      <c r="AF105" s="758" t="s">
        <v>141</v>
      </c>
      <c r="AG105" s="759" t="str">
        <f t="shared" si="1"/>
        <v/>
      </c>
      <c r="AH105" s="758" t="s">
        <v>379</v>
      </c>
      <c r="AI105" s="760" t="str">
        <f t="shared" si="2"/>
        <v/>
      </c>
      <c r="AJ105" s="5"/>
      <c r="AK105" s="793" t="str">
        <f t="shared" si="3"/>
        <v>○</v>
      </c>
      <c r="AL105" s="794" t="str">
        <f t="shared" si="4"/>
        <v/>
      </c>
      <c r="AM105" s="795"/>
      <c r="AN105" s="795"/>
      <c r="AO105" s="795"/>
      <c r="AP105" s="795"/>
      <c r="AQ105" s="795"/>
      <c r="AR105" s="795"/>
      <c r="AS105" s="795"/>
      <c r="AT105" s="795"/>
      <c r="AU105" s="796"/>
    </row>
    <row r="106" ht="33.0" customHeight="1">
      <c r="A106" s="749">
        <f t="shared" si="5"/>
        <v>96</v>
      </c>
      <c r="B106" s="761" t="str">
        <f>IF('基本情報入力シート'!C149="","",'基本情報入力シート'!C149)</f>
        <v/>
      </c>
      <c r="C106" s="19"/>
      <c r="D106" s="19"/>
      <c r="E106" s="19"/>
      <c r="F106" s="19"/>
      <c r="G106" s="19"/>
      <c r="H106" s="19"/>
      <c r="I106" s="19"/>
      <c r="J106" s="19"/>
      <c r="K106" s="41"/>
      <c r="L106" s="749" t="str">
        <f>IF('基本情報入力シート'!M149="","",'基本情報入力シート'!M149)</f>
        <v/>
      </c>
      <c r="M106" s="749" t="str">
        <f>IF('基本情報入力シート'!R149="","",'基本情報入力シート'!R149)</f>
        <v/>
      </c>
      <c r="N106" s="749" t="str">
        <f>IF('基本情報入力シート'!W149="","",'基本情報入力シート'!W149)</f>
        <v/>
      </c>
      <c r="O106" s="749" t="str">
        <f>IF('基本情報入力シート'!X149="","",'基本情報入力シート'!X149)</f>
        <v/>
      </c>
      <c r="P106" s="751" t="str">
        <f>IF('基本情報入力シート'!Y149="","",'基本情報入力シート'!Y149)</f>
        <v/>
      </c>
      <c r="Q106" s="752" t="str">
        <f>IF('基本情報入力シート'!Z149="","",'基本情報入力シート'!Z149)</f>
        <v/>
      </c>
      <c r="R106" s="788" t="str">
        <f>IF('基本情報入力シート'!AA149="","",'基本情報入力シート'!AA149)</f>
        <v/>
      </c>
      <c r="S106" s="789"/>
      <c r="T106" s="790"/>
      <c r="U106" s="756" t="str">
        <f>IFERROR(VLOOKUP(P106,【参考】数式用!$A$5:$I$28,MATCH(T106,【参考】数式用!$H$4:$I$4,0)+7,0),"")))</f>
        <v>#ERROR!</v>
      </c>
      <c r="V106" s="791"/>
      <c r="W106" s="129" t="s">
        <v>98</v>
      </c>
      <c r="X106" s="792"/>
      <c r="Y106" s="130" t="s">
        <v>129</v>
      </c>
      <c r="Z106" s="792"/>
      <c r="AA106" s="130" t="s">
        <v>378</v>
      </c>
      <c r="AB106" s="792"/>
      <c r="AC106" s="130" t="s">
        <v>129</v>
      </c>
      <c r="AD106" s="792"/>
      <c r="AE106" s="130" t="s">
        <v>130</v>
      </c>
      <c r="AF106" s="758" t="s">
        <v>141</v>
      </c>
      <c r="AG106" s="759" t="str">
        <f t="shared" si="1"/>
        <v/>
      </c>
      <c r="AH106" s="758" t="s">
        <v>379</v>
      </c>
      <c r="AI106" s="760" t="str">
        <f t="shared" si="2"/>
        <v/>
      </c>
      <c r="AJ106" s="5"/>
      <c r="AK106" s="793" t="str">
        <f t="shared" si="3"/>
        <v>○</v>
      </c>
      <c r="AL106" s="794" t="str">
        <f t="shared" si="4"/>
        <v/>
      </c>
      <c r="AM106" s="795"/>
      <c r="AN106" s="795"/>
      <c r="AO106" s="795"/>
      <c r="AP106" s="795"/>
      <c r="AQ106" s="795"/>
      <c r="AR106" s="795"/>
      <c r="AS106" s="795"/>
      <c r="AT106" s="795"/>
      <c r="AU106" s="796"/>
    </row>
    <row r="107" ht="33.0" customHeight="1">
      <c r="A107" s="749">
        <f t="shared" si="5"/>
        <v>97</v>
      </c>
      <c r="B107" s="761" t="str">
        <f>IF('基本情報入力シート'!C150="","",'基本情報入力シート'!C150)</f>
        <v/>
      </c>
      <c r="C107" s="19"/>
      <c r="D107" s="19"/>
      <c r="E107" s="19"/>
      <c r="F107" s="19"/>
      <c r="G107" s="19"/>
      <c r="H107" s="19"/>
      <c r="I107" s="19"/>
      <c r="J107" s="19"/>
      <c r="K107" s="41"/>
      <c r="L107" s="749" t="str">
        <f>IF('基本情報入力シート'!M150="","",'基本情報入力シート'!M150)</f>
        <v/>
      </c>
      <c r="M107" s="749" t="str">
        <f>IF('基本情報入力シート'!R150="","",'基本情報入力シート'!R150)</f>
        <v/>
      </c>
      <c r="N107" s="749" t="str">
        <f>IF('基本情報入力シート'!W150="","",'基本情報入力シート'!W150)</f>
        <v/>
      </c>
      <c r="O107" s="749" t="str">
        <f>IF('基本情報入力シート'!X150="","",'基本情報入力シート'!X150)</f>
        <v/>
      </c>
      <c r="P107" s="751" t="str">
        <f>IF('基本情報入力シート'!Y150="","",'基本情報入力シート'!Y150)</f>
        <v/>
      </c>
      <c r="Q107" s="752" t="str">
        <f>IF('基本情報入力シート'!Z150="","",'基本情報入力シート'!Z150)</f>
        <v/>
      </c>
      <c r="R107" s="788" t="str">
        <f>IF('基本情報入力シート'!AA150="","",'基本情報入力シート'!AA150)</f>
        <v/>
      </c>
      <c r="S107" s="789"/>
      <c r="T107" s="790"/>
      <c r="U107" s="756" t="str">
        <f>IFERROR(VLOOKUP(P107,【参考】数式用!$A$5:$I$28,MATCH(T107,【参考】数式用!$H$4:$I$4,0)+7,0),"")))</f>
        <v>#ERROR!</v>
      </c>
      <c r="V107" s="791"/>
      <c r="W107" s="129" t="s">
        <v>98</v>
      </c>
      <c r="X107" s="792"/>
      <c r="Y107" s="130" t="s">
        <v>129</v>
      </c>
      <c r="Z107" s="792"/>
      <c r="AA107" s="130" t="s">
        <v>378</v>
      </c>
      <c r="AB107" s="792"/>
      <c r="AC107" s="130" t="s">
        <v>129</v>
      </c>
      <c r="AD107" s="792"/>
      <c r="AE107" s="130" t="s">
        <v>130</v>
      </c>
      <c r="AF107" s="758" t="s">
        <v>141</v>
      </c>
      <c r="AG107" s="759" t="str">
        <f t="shared" si="1"/>
        <v/>
      </c>
      <c r="AH107" s="758" t="s">
        <v>379</v>
      </c>
      <c r="AI107" s="760" t="str">
        <f t="shared" si="2"/>
        <v/>
      </c>
      <c r="AJ107" s="5"/>
      <c r="AK107" s="793" t="str">
        <f t="shared" si="3"/>
        <v>○</v>
      </c>
      <c r="AL107" s="794" t="str">
        <f t="shared" si="4"/>
        <v/>
      </c>
      <c r="AM107" s="795"/>
      <c r="AN107" s="795"/>
      <c r="AO107" s="795"/>
      <c r="AP107" s="795"/>
      <c r="AQ107" s="795"/>
      <c r="AR107" s="795"/>
      <c r="AS107" s="795"/>
      <c r="AT107" s="795"/>
      <c r="AU107" s="796"/>
    </row>
    <row r="108" ht="33.0" customHeight="1">
      <c r="A108" s="749">
        <f t="shared" si="5"/>
        <v>98</v>
      </c>
      <c r="B108" s="761" t="str">
        <f>IF('基本情報入力シート'!C151="","",'基本情報入力シート'!C151)</f>
        <v/>
      </c>
      <c r="C108" s="19"/>
      <c r="D108" s="19"/>
      <c r="E108" s="19"/>
      <c r="F108" s="19"/>
      <c r="G108" s="19"/>
      <c r="H108" s="19"/>
      <c r="I108" s="19"/>
      <c r="J108" s="19"/>
      <c r="K108" s="41"/>
      <c r="L108" s="749" t="str">
        <f>IF('基本情報入力シート'!M151="","",'基本情報入力シート'!M151)</f>
        <v/>
      </c>
      <c r="M108" s="749" t="str">
        <f>IF('基本情報入力シート'!R151="","",'基本情報入力シート'!R151)</f>
        <v/>
      </c>
      <c r="N108" s="749" t="str">
        <f>IF('基本情報入力シート'!W151="","",'基本情報入力シート'!W151)</f>
        <v/>
      </c>
      <c r="O108" s="749" t="str">
        <f>IF('基本情報入力シート'!X151="","",'基本情報入力シート'!X151)</f>
        <v/>
      </c>
      <c r="P108" s="751" t="str">
        <f>IF('基本情報入力シート'!Y151="","",'基本情報入力シート'!Y151)</f>
        <v/>
      </c>
      <c r="Q108" s="752" t="str">
        <f>IF('基本情報入力シート'!Z151="","",'基本情報入力シート'!Z151)</f>
        <v/>
      </c>
      <c r="R108" s="788" t="str">
        <f>IF('基本情報入力シート'!AA151="","",'基本情報入力シート'!AA151)</f>
        <v/>
      </c>
      <c r="S108" s="789"/>
      <c r="T108" s="790"/>
      <c r="U108" s="756" t="str">
        <f>IFERROR(VLOOKUP(P108,【参考】数式用!$A$5:$I$28,MATCH(T108,【参考】数式用!$H$4:$I$4,0)+7,0),"")))</f>
        <v>#ERROR!</v>
      </c>
      <c r="V108" s="791"/>
      <c r="W108" s="129" t="s">
        <v>98</v>
      </c>
      <c r="X108" s="792"/>
      <c r="Y108" s="130" t="s">
        <v>129</v>
      </c>
      <c r="Z108" s="792"/>
      <c r="AA108" s="130" t="s">
        <v>378</v>
      </c>
      <c r="AB108" s="792"/>
      <c r="AC108" s="130" t="s">
        <v>129</v>
      </c>
      <c r="AD108" s="792"/>
      <c r="AE108" s="130" t="s">
        <v>130</v>
      </c>
      <c r="AF108" s="758" t="s">
        <v>141</v>
      </c>
      <c r="AG108" s="759" t="str">
        <f t="shared" si="1"/>
        <v/>
      </c>
      <c r="AH108" s="758" t="s">
        <v>379</v>
      </c>
      <c r="AI108" s="760" t="str">
        <f t="shared" si="2"/>
        <v/>
      </c>
      <c r="AJ108" s="5"/>
      <c r="AK108" s="793" t="str">
        <f t="shared" si="3"/>
        <v>○</v>
      </c>
      <c r="AL108" s="794" t="str">
        <f t="shared" si="4"/>
        <v/>
      </c>
      <c r="AM108" s="795"/>
      <c r="AN108" s="795"/>
      <c r="AO108" s="795"/>
      <c r="AP108" s="795"/>
      <c r="AQ108" s="795"/>
      <c r="AR108" s="795"/>
      <c r="AS108" s="795"/>
      <c r="AT108" s="795"/>
      <c r="AU108" s="796"/>
    </row>
    <row r="109" ht="33.0" customHeight="1">
      <c r="A109" s="749">
        <f t="shared" si="5"/>
        <v>99</v>
      </c>
      <c r="B109" s="761" t="str">
        <f>IF('基本情報入力シート'!C152="","",'基本情報入力シート'!C152)</f>
        <v/>
      </c>
      <c r="C109" s="19"/>
      <c r="D109" s="19"/>
      <c r="E109" s="19"/>
      <c r="F109" s="19"/>
      <c r="G109" s="19"/>
      <c r="H109" s="19"/>
      <c r="I109" s="19"/>
      <c r="J109" s="19"/>
      <c r="K109" s="41"/>
      <c r="L109" s="749" t="str">
        <f>IF('基本情報入力シート'!M152="","",'基本情報入力シート'!M152)</f>
        <v/>
      </c>
      <c r="M109" s="749" t="str">
        <f>IF('基本情報入力シート'!R152="","",'基本情報入力シート'!R152)</f>
        <v/>
      </c>
      <c r="N109" s="749" t="str">
        <f>IF('基本情報入力シート'!W152="","",'基本情報入力シート'!W152)</f>
        <v/>
      </c>
      <c r="O109" s="749" t="str">
        <f>IF('基本情報入力シート'!X152="","",'基本情報入力シート'!X152)</f>
        <v/>
      </c>
      <c r="P109" s="751" t="str">
        <f>IF('基本情報入力シート'!Y152="","",'基本情報入力シート'!Y152)</f>
        <v/>
      </c>
      <c r="Q109" s="752" t="str">
        <f>IF('基本情報入力シート'!Z152="","",'基本情報入力シート'!Z152)</f>
        <v/>
      </c>
      <c r="R109" s="788" t="str">
        <f>IF('基本情報入力シート'!AA152="","",'基本情報入力シート'!AA152)</f>
        <v/>
      </c>
      <c r="S109" s="789"/>
      <c r="T109" s="790"/>
      <c r="U109" s="756" t="str">
        <f>IFERROR(VLOOKUP(P109,【参考】数式用!$A$5:$I$28,MATCH(T109,【参考】数式用!$H$4:$I$4,0)+7,0),"")))</f>
        <v>#ERROR!</v>
      </c>
      <c r="V109" s="791"/>
      <c r="W109" s="129" t="s">
        <v>98</v>
      </c>
      <c r="X109" s="792"/>
      <c r="Y109" s="130" t="s">
        <v>129</v>
      </c>
      <c r="Z109" s="792"/>
      <c r="AA109" s="130" t="s">
        <v>378</v>
      </c>
      <c r="AB109" s="792"/>
      <c r="AC109" s="130" t="s">
        <v>129</v>
      </c>
      <c r="AD109" s="792"/>
      <c r="AE109" s="130" t="s">
        <v>130</v>
      </c>
      <c r="AF109" s="758" t="s">
        <v>141</v>
      </c>
      <c r="AG109" s="759" t="str">
        <f t="shared" si="1"/>
        <v/>
      </c>
      <c r="AH109" s="758" t="s">
        <v>379</v>
      </c>
      <c r="AI109" s="760" t="str">
        <f t="shared" si="2"/>
        <v/>
      </c>
      <c r="AJ109" s="5"/>
      <c r="AK109" s="793" t="str">
        <f t="shared" si="3"/>
        <v>○</v>
      </c>
      <c r="AL109" s="794" t="str">
        <f t="shared" si="4"/>
        <v/>
      </c>
      <c r="AM109" s="795"/>
      <c r="AN109" s="795"/>
      <c r="AO109" s="795"/>
      <c r="AP109" s="795"/>
      <c r="AQ109" s="795"/>
      <c r="AR109" s="795"/>
      <c r="AS109" s="795"/>
      <c r="AT109" s="795"/>
      <c r="AU109" s="796"/>
    </row>
    <row r="110" ht="33.0" customHeight="1">
      <c r="A110" s="762">
        <f t="shared" si="5"/>
        <v>100</v>
      </c>
      <c r="B110" s="761" t="str">
        <f>IF('基本情報入力シート'!C153="","",'基本情報入力シート'!C153)</f>
        <v/>
      </c>
      <c r="C110" s="19"/>
      <c r="D110" s="19"/>
      <c r="E110" s="19"/>
      <c r="F110" s="19"/>
      <c r="G110" s="19"/>
      <c r="H110" s="19"/>
      <c r="I110" s="19"/>
      <c r="J110" s="19"/>
      <c r="K110" s="41"/>
      <c r="L110" s="749" t="str">
        <f>IF('基本情報入力シート'!M153="","",'基本情報入力シート'!M153)</f>
        <v/>
      </c>
      <c r="M110" s="749" t="str">
        <f>IF('基本情報入力シート'!R153="","",'基本情報入力シート'!R153)</f>
        <v/>
      </c>
      <c r="N110" s="749" t="str">
        <f>IF('基本情報入力シート'!W153="","",'基本情報入力シート'!W153)</f>
        <v/>
      </c>
      <c r="O110" s="749" t="str">
        <f>IF('基本情報入力シート'!X153="","",'基本情報入力シート'!X153)</f>
        <v/>
      </c>
      <c r="P110" s="751" t="str">
        <f>IF('基本情報入力シート'!Y153="","",'基本情報入力シート'!Y153)</f>
        <v/>
      </c>
      <c r="Q110" s="752" t="str">
        <f>IF('基本情報入力シート'!Z153="","",'基本情報入力シート'!Z153)</f>
        <v/>
      </c>
      <c r="R110" s="788" t="str">
        <f>IF('基本情報入力シート'!AA153="","",'基本情報入力シート'!AA153)</f>
        <v/>
      </c>
      <c r="S110" s="797"/>
      <c r="T110" s="798"/>
      <c r="U110" s="765" t="str">
        <f>IFERROR(VLOOKUP(P110,【参考】数式用!$A$5:$I$28,MATCH(T110,【参考】数式用!$H$4:$I$4,0)+7,0),"")))</f>
        <v>#ERROR!</v>
      </c>
      <c r="V110" s="799"/>
      <c r="W110" s="766" t="s">
        <v>98</v>
      </c>
      <c r="X110" s="800"/>
      <c r="Y110" s="768" t="s">
        <v>129</v>
      </c>
      <c r="Z110" s="800"/>
      <c r="AA110" s="768" t="s">
        <v>378</v>
      </c>
      <c r="AB110" s="800"/>
      <c r="AC110" s="768" t="s">
        <v>129</v>
      </c>
      <c r="AD110" s="800"/>
      <c r="AE110" s="768" t="s">
        <v>130</v>
      </c>
      <c r="AF110" s="769" t="s">
        <v>141</v>
      </c>
      <c r="AG110" s="770" t="str">
        <f t="shared" si="1"/>
        <v/>
      </c>
      <c r="AH110" s="801" t="s">
        <v>379</v>
      </c>
      <c r="AI110" s="802" t="str">
        <f t="shared" si="2"/>
        <v/>
      </c>
      <c r="AJ110" s="5"/>
      <c r="AK110" s="793" t="str">
        <f t="shared" si="3"/>
        <v>○</v>
      </c>
      <c r="AL110" s="794" t="str">
        <f t="shared" si="4"/>
        <v/>
      </c>
      <c r="AM110" s="795"/>
      <c r="AN110" s="795"/>
      <c r="AO110" s="795"/>
      <c r="AP110" s="795"/>
      <c r="AQ110" s="795"/>
      <c r="AR110" s="795"/>
      <c r="AS110" s="795"/>
      <c r="AT110" s="795"/>
      <c r="AU110" s="796"/>
    </row>
    <row r="111" ht="10.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row>
    <row r="112" ht="20.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803"/>
      <c r="AJ112" s="2"/>
      <c r="AK112" s="2"/>
      <c r="AL112" s="2"/>
      <c r="AM112" s="2"/>
      <c r="AN112" s="2"/>
      <c r="AO112" s="2"/>
      <c r="AP112" s="2"/>
      <c r="AQ112" s="2"/>
      <c r="AR112" s="2"/>
      <c r="AS112" s="2"/>
      <c r="AT112" s="2"/>
      <c r="AU112" s="2"/>
    </row>
    <row r="113" ht="20.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804"/>
      <c r="AJ113" s="2"/>
      <c r="AK113" s="2"/>
      <c r="AL113" s="2"/>
      <c r="AM113" s="2"/>
      <c r="AN113" s="2"/>
      <c r="AO113" s="2"/>
      <c r="AP113" s="2"/>
      <c r="AQ113" s="2"/>
      <c r="AR113" s="2"/>
      <c r="AS113" s="2"/>
      <c r="AT113" s="2"/>
      <c r="AU113" s="2"/>
    </row>
    <row r="114" ht="21.0"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row>
  </sheetData>
  <autoFilter ref="$L$10:$AI$10"/>
  <mergeCells count="116">
    <mergeCell ref="W8:AH9"/>
    <mergeCell ref="AI8:AI9"/>
    <mergeCell ref="P7:P9"/>
    <mergeCell ref="Q7:Q9"/>
    <mergeCell ref="R7:R9"/>
    <mergeCell ref="S8:S9"/>
    <mergeCell ref="T8:T9"/>
    <mergeCell ref="U8:U9"/>
    <mergeCell ref="V8:V9"/>
    <mergeCell ref="A3:C3"/>
    <mergeCell ref="D3:O3"/>
    <mergeCell ref="A7:A9"/>
    <mergeCell ref="B7:K9"/>
    <mergeCell ref="L7:L9"/>
    <mergeCell ref="M7:N8"/>
    <mergeCell ref="O7:O9"/>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9:K109"/>
    <mergeCell ref="B110:K110"/>
    <mergeCell ref="B102:K102"/>
    <mergeCell ref="B103:K103"/>
    <mergeCell ref="B104:K104"/>
    <mergeCell ref="B105:K105"/>
    <mergeCell ref="B106:K106"/>
    <mergeCell ref="B107:K107"/>
    <mergeCell ref="B108:K10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s>
  <dataValidations>
    <dataValidation type="list" allowBlank="1" showErrorMessage="1" sqref="T11:T110">
      <formula1>"特定加算Ⅰ,特定加算Ⅱ"</formula1>
    </dataValidation>
    <dataValidation type="list" allowBlank="1" showErrorMessage="1" sqref="S11:S110">
      <formula1>"新規,継続,区分変更"</formula1>
    </dataValidation>
  </dataValidations>
  <printOptions/>
  <pageMargins bottom="0.747916666666667" footer="0.0" header="0.0" left="0.708333333333333" right="0.708333333333333" top="0.747916666666667"/>
  <pageSetup fitToHeight="0" paperSize="9" orientation="landscape"/>
  <headerFooter>
    <oddHeader/>
    <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5.63"/>
    <col customWidth="1" min="2" max="11" width="2.63"/>
    <col customWidth="1" min="12" max="12" width="21.0"/>
    <col customWidth="1" min="13" max="13" width="11.75"/>
    <col customWidth="1" min="14" max="14" width="15.88"/>
    <col customWidth="1" min="15" max="15" width="31.25"/>
    <col customWidth="1" min="16" max="16" width="31.38"/>
    <col customWidth="1" min="17" max="17" width="11.63"/>
    <col customWidth="1" min="18" max="18" width="9.63"/>
    <col customWidth="1" min="19" max="19" width="13.63"/>
    <col customWidth="1" min="20" max="20" width="6.75"/>
    <col customWidth="1" min="21" max="21" width="4.75"/>
    <col customWidth="1" min="22" max="22" width="3.63"/>
    <col customWidth="1" min="23" max="23" width="3.13"/>
    <col customWidth="1" min="24" max="24" width="3.63"/>
    <col customWidth="1" min="25" max="25" width="8.0"/>
    <col customWidth="1" min="26" max="26" width="3.63"/>
    <col customWidth="1" min="27" max="27" width="3.13"/>
    <col customWidth="1" min="28" max="28" width="3.63"/>
    <col customWidth="1" min="29" max="29" width="3.13"/>
    <col customWidth="1" min="30" max="30" width="2.5"/>
    <col customWidth="1" min="31" max="31" width="3.5"/>
    <col customWidth="1" min="32" max="32" width="5.88"/>
    <col customWidth="1" min="33" max="33" width="16.38"/>
  </cols>
  <sheetData>
    <row r="1" ht="21.0" customHeight="1">
      <c r="A1" s="110" t="s">
        <v>398</v>
      </c>
      <c r="B1" s="5"/>
      <c r="C1" s="5"/>
      <c r="D1" s="5"/>
      <c r="E1" s="5"/>
      <c r="F1" s="5"/>
      <c r="G1" s="110" t="s">
        <v>399</v>
      </c>
      <c r="H1" s="2"/>
      <c r="I1" s="2"/>
      <c r="J1" s="2"/>
      <c r="K1" s="2"/>
      <c r="L1" s="2"/>
      <c r="M1" s="805"/>
      <c r="N1" s="2"/>
      <c r="O1" s="2"/>
      <c r="P1" s="2"/>
      <c r="Q1" s="806"/>
      <c r="R1" s="806"/>
      <c r="S1" s="806"/>
      <c r="T1" s="806"/>
      <c r="U1" s="806"/>
      <c r="V1" s="806"/>
      <c r="W1" s="806"/>
      <c r="X1" s="806"/>
      <c r="Y1" s="806"/>
      <c r="Z1" s="806"/>
      <c r="AA1" s="806"/>
      <c r="AB1" s="806"/>
      <c r="AC1" s="806"/>
      <c r="AD1" s="806"/>
      <c r="AE1" s="806"/>
      <c r="AF1" s="806"/>
      <c r="AG1" s="806"/>
    </row>
    <row r="2" ht="21.0" customHeight="1">
      <c r="A2" s="2"/>
      <c r="B2" s="805"/>
      <c r="C2" s="805"/>
      <c r="D2" s="805"/>
      <c r="E2" s="805"/>
      <c r="F2" s="805"/>
      <c r="G2" s="805"/>
      <c r="H2" s="805"/>
      <c r="I2" s="805"/>
      <c r="J2" s="805"/>
      <c r="K2" s="805"/>
      <c r="L2" s="805"/>
      <c r="M2" s="805"/>
      <c r="N2" s="805"/>
      <c r="O2" s="805"/>
      <c r="P2" s="2"/>
      <c r="Q2" s="2"/>
      <c r="R2" s="2"/>
      <c r="S2" s="2"/>
      <c r="T2" s="2"/>
      <c r="U2" s="2"/>
      <c r="V2" s="2"/>
      <c r="W2" s="2"/>
      <c r="X2" s="2"/>
      <c r="Y2" s="2"/>
      <c r="Z2" s="2"/>
      <c r="AA2" s="2"/>
      <c r="AB2" s="2"/>
      <c r="AC2" s="2"/>
      <c r="AD2" s="2"/>
      <c r="AE2" s="2"/>
      <c r="AF2" s="2"/>
      <c r="AG2" s="2"/>
    </row>
    <row r="3" ht="27.0" customHeight="1">
      <c r="A3" s="807" t="s">
        <v>12</v>
      </c>
      <c r="B3" s="19"/>
      <c r="C3" s="19"/>
      <c r="D3" s="808" t="str">
        <f>IF('基本情報入力シート'!M38="","",'基本情報入力シート'!M38)</f>
        <v>○○ケアサービス</v>
      </c>
      <c r="E3" s="13"/>
      <c r="F3" s="13"/>
      <c r="G3" s="13"/>
      <c r="H3" s="13"/>
      <c r="I3" s="13"/>
      <c r="J3" s="13"/>
      <c r="K3" s="13"/>
      <c r="L3" s="13"/>
      <c r="M3" s="13"/>
      <c r="N3" s="13"/>
      <c r="O3" s="14"/>
      <c r="P3" s="2"/>
      <c r="Q3" s="2"/>
      <c r="R3" s="2"/>
      <c r="S3" s="2"/>
      <c r="T3" s="2"/>
      <c r="U3" s="2"/>
      <c r="V3" s="2"/>
      <c r="W3" s="2"/>
      <c r="X3" s="2"/>
      <c r="Y3" s="2"/>
      <c r="Z3" s="2"/>
      <c r="AA3" s="2"/>
      <c r="AB3" s="2"/>
      <c r="AC3" s="2"/>
      <c r="AD3" s="2"/>
      <c r="AE3" s="2"/>
      <c r="AF3" s="2"/>
      <c r="AG3" s="2"/>
    </row>
    <row r="4" ht="21.0" customHeight="1">
      <c r="A4" s="809"/>
      <c r="B4" s="809"/>
      <c r="C4" s="809"/>
      <c r="D4" s="810"/>
      <c r="E4" s="810"/>
      <c r="F4" s="810"/>
      <c r="G4" s="810"/>
      <c r="H4" s="810"/>
      <c r="I4" s="810"/>
      <c r="J4" s="810"/>
      <c r="K4" s="810"/>
      <c r="L4" s="810"/>
      <c r="M4" s="810"/>
      <c r="N4" s="810"/>
      <c r="O4" s="810"/>
      <c r="P4" s="2"/>
      <c r="Q4" s="2"/>
      <c r="R4" s="2"/>
      <c r="S4" s="2"/>
      <c r="T4" s="2"/>
      <c r="U4" s="2"/>
      <c r="V4" s="2"/>
      <c r="W4" s="2"/>
      <c r="X4" s="2"/>
      <c r="Y4" s="2"/>
      <c r="Z4" s="2"/>
      <c r="AA4" s="2"/>
      <c r="AB4" s="2"/>
      <c r="AC4" s="2"/>
      <c r="AD4" s="2"/>
      <c r="AE4" s="2"/>
      <c r="AF4" s="2"/>
      <c r="AG4" s="2"/>
    </row>
    <row r="5" ht="27.75" customHeight="1">
      <c r="A5" s="704" t="s">
        <v>400</v>
      </c>
      <c r="B5" s="19"/>
      <c r="C5" s="19"/>
      <c r="D5" s="19"/>
      <c r="E5" s="19"/>
      <c r="F5" s="19"/>
      <c r="G5" s="19"/>
      <c r="H5" s="19"/>
      <c r="I5" s="19"/>
      <c r="J5" s="19"/>
      <c r="K5" s="19"/>
      <c r="L5" s="19"/>
      <c r="M5" s="19"/>
      <c r="N5" s="19"/>
      <c r="O5" s="811" t="str">
        <f>IF(SUM(AG11:AG110)=0,"",SUM(AG11:AG110))</f>
        <v/>
      </c>
      <c r="P5" s="2"/>
      <c r="Q5" s="2"/>
      <c r="R5" s="2"/>
      <c r="S5" s="2"/>
      <c r="T5" s="2"/>
      <c r="U5" s="2"/>
      <c r="V5" s="2"/>
      <c r="W5" s="2"/>
      <c r="X5" s="2"/>
      <c r="Y5" s="2"/>
      <c r="Z5" s="2"/>
      <c r="AA5" s="2"/>
      <c r="AB5" s="2"/>
      <c r="AC5" s="2"/>
      <c r="AD5" s="2"/>
      <c r="AE5" s="2"/>
      <c r="AF5" s="2"/>
      <c r="AG5" s="2"/>
    </row>
    <row r="6" ht="21.0" customHeight="1">
      <c r="A6" s="2"/>
      <c r="B6" s="2"/>
      <c r="C6" s="2"/>
      <c r="D6" s="2"/>
      <c r="E6" s="2"/>
      <c r="F6" s="2"/>
      <c r="G6" s="2"/>
      <c r="H6" s="2"/>
      <c r="I6" s="2"/>
      <c r="J6" s="2"/>
      <c r="K6" s="2"/>
      <c r="L6" s="2"/>
      <c r="M6" s="2"/>
      <c r="N6" s="2"/>
      <c r="O6" s="2"/>
      <c r="P6" s="2"/>
      <c r="Q6" s="812"/>
      <c r="R6" s="812"/>
      <c r="S6" s="5"/>
      <c r="T6" s="2"/>
      <c r="U6" s="2"/>
      <c r="V6" s="2"/>
      <c r="W6" s="2"/>
      <c r="X6" s="2"/>
      <c r="Y6" s="2"/>
      <c r="Z6" s="2"/>
      <c r="AA6" s="2"/>
      <c r="AB6" s="2"/>
      <c r="AC6" s="2"/>
      <c r="AD6" s="2"/>
      <c r="AE6" s="2"/>
      <c r="AF6" s="2"/>
      <c r="AG6" s="813"/>
    </row>
    <row r="7" ht="18.0" customHeight="1">
      <c r="A7" s="814"/>
      <c r="B7" s="815" t="s">
        <v>41</v>
      </c>
      <c r="C7" s="55"/>
      <c r="D7" s="55"/>
      <c r="E7" s="55"/>
      <c r="F7" s="55"/>
      <c r="G7" s="55"/>
      <c r="H7" s="55"/>
      <c r="I7" s="55"/>
      <c r="J7" s="55"/>
      <c r="K7" s="56"/>
      <c r="L7" s="816" t="s">
        <v>42</v>
      </c>
      <c r="M7" s="817" t="s">
        <v>43</v>
      </c>
      <c r="N7" s="56"/>
      <c r="O7" s="816" t="s">
        <v>44</v>
      </c>
      <c r="P7" s="818" t="s">
        <v>45</v>
      </c>
      <c r="Q7" s="819" t="s">
        <v>369</v>
      </c>
      <c r="R7" s="820" t="s">
        <v>370</v>
      </c>
      <c r="S7" s="821" t="s">
        <v>109</v>
      </c>
      <c r="T7" s="21"/>
      <c r="U7" s="21"/>
      <c r="V7" s="21"/>
      <c r="W7" s="21"/>
      <c r="X7" s="21"/>
      <c r="Y7" s="21"/>
      <c r="Z7" s="21"/>
      <c r="AA7" s="21"/>
      <c r="AB7" s="21"/>
      <c r="AC7" s="21"/>
      <c r="AD7" s="21"/>
      <c r="AE7" s="21"/>
      <c r="AF7" s="21"/>
      <c r="AG7" s="22"/>
    </row>
    <row r="8" ht="21.75" customHeight="1">
      <c r="A8" s="312"/>
      <c r="B8" s="68"/>
      <c r="K8" s="65"/>
      <c r="L8" s="312"/>
      <c r="M8" s="253"/>
      <c r="N8" s="124"/>
      <c r="O8" s="312"/>
      <c r="P8" s="721"/>
      <c r="Q8" s="312"/>
      <c r="R8" s="721"/>
      <c r="S8" s="822" t="s">
        <v>386</v>
      </c>
      <c r="T8" s="725" t="s">
        <v>401</v>
      </c>
      <c r="U8" s="823" t="s">
        <v>402</v>
      </c>
      <c r="V8" s="55"/>
      <c r="W8" s="55"/>
      <c r="X8" s="55"/>
      <c r="Y8" s="55"/>
      <c r="Z8" s="55"/>
      <c r="AA8" s="55"/>
      <c r="AB8" s="55"/>
      <c r="AC8" s="55"/>
      <c r="AD8" s="55"/>
      <c r="AE8" s="55"/>
      <c r="AF8" s="56"/>
      <c r="AG8" s="715" t="s">
        <v>403</v>
      </c>
    </row>
    <row r="9" ht="105.75" customHeight="1">
      <c r="A9" s="728"/>
      <c r="B9" s="729"/>
      <c r="C9" s="730"/>
      <c r="D9" s="730"/>
      <c r="E9" s="730"/>
      <c r="F9" s="730"/>
      <c r="G9" s="730"/>
      <c r="H9" s="730"/>
      <c r="I9" s="730"/>
      <c r="J9" s="730"/>
      <c r="K9" s="731"/>
      <c r="L9" s="728"/>
      <c r="M9" s="824" t="s">
        <v>48</v>
      </c>
      <c r="N9" s="824" t="s">
        <v>49</v>
      </c>
      <c r="O9" s="728"/>
      <c r="P9" s="733"/>
      <c r="Q9" s="728"/>
      <c r="R9" s="733"/>
      <c r="S9" s="735"/>
      <c r="T9" s="728"/>
      <c r="U9" s="825"/>
      <c r="V9" s="730"/>
      <c r="W9" s="730"/>
      <c r="X9" s="730"/>
      <c r="Y9" s="730"/>
      <c r="Z9" s="730"/>
      <c r="AA9" s="730"/>
      <c r="AB9" s="730"/>
      <c r="AC9" s="730"/>
      <c r="AD9" s="730"/>
      <c r="AE9" s="730"/>
      <c r="AF9" s="731"/>
      <c r="AG9" s="734"/>
    </row>
    <row r="10" ht="13.5" customHeight="1">
      <c r="A10" s="826"/>
      <c r="B10" s="827"/>
      <c r="C10" s="828"/>
      <c r="D10" s="828"/>
      <c r="E10" s="828"/>
      <c r="F10" s="828"/>
      <c r="G10" s="828"/>
      <c r="H10" s="828"/>
      <c r="I10" s="828"/>
      <c r="J10" s="828"/>
      <c r="K10" s="829"/>
      <c r="L10" s="830"/>
      <c r="M10" s="830"/>
      <c r="N10" s="830"/>
      <c r="O10" s="830"/>
      <c r="P10" s="827"/>
      <c r="Q10" s="831"/>
      <c r="R10" s="832"/>
      <c r="S10" s="784"/>
      <c r="T10" s="833"/>
      <c r="U10" s="834"/>
      <c r="V10" s="834"/>
      <c r="W10" s="834"/>
      <c r="X10" s="834"/>
      <c r="Y10" s="834"/>
      <c r="Z10" s="834"/>
      <c r="AA10" s="834"/>
      <c r="AB10" s="834"/>
      <c r="AC10" s="834"/>
      <c r="AD10" s="834"/>
      <c r="AE10" s="834"/>
      <c r="AF10" s="834"/>
      <c r="AG10" s="835"/>
    </row>
    <row r="11" ht="36.75" customHeight="1">
      <c r="A11" s="836">
        <v>1.0</v>
      </c>
      <c r="B11" s="837" t="str">
        <f>IF('基本情報入力シート'!C54="","",'基本情報入力シート'!C54)</f>
        <v>1334567890</v>
      </c>
      <c r="C11" s="19"/>
      <c r="D11" s="19"/>
      <c r="E11" s="19"/>
      <c r="F11" s="19"/>
      <c r="G11" s="19"/>
      <c r="H11" s="19"/>
      <c r="I11" s="19"/>
      <c r="J11" s="19"/>
      <c r="K11" s="41"/>
      <c r="L11" s="836" t="str">
        <f>IF('基本情報入力シート'!M54="","",'基本情報入力シート'!M54)</f>
        <v>東京都</v>
      </c>
      <c r="M11" s="836" t="str">
        <f>IF('基本情報入力シート'!R54="","",'基本情報入力シート'!R54)</f>
        <v>東京都</v>
      </c>
      <c r="N11" s="836" t="str">
        <f>IF('基本情報入力シート'!W54="","",'基本情報入力シート'!W54)</f>
        <v>千代田区</v>
      </c>
      <c r="O11" s="836" t="str">
        <f>IF('基本情報入力シート'!X54="","",'基本情報入力シート'!X54)</f>
        <v>介護保険事業所名称０１</v>
      </c>
      <c r="P11" s="838" t="str">
        <f>IF('基本情報入力シート'!Y54="","",'基本情報入力シート'!Y54)</f>
        <v>訪問介護</v>
      </c>
      <c r="Q11" s="752">
        <f>IF('基本情報入力シート'!Z54="","",'基本情報入力シート'!Z54)</f>
        <v>225000</v>
      </c>
      <c r="R11" s="753">
        <f>IF('基本情報入力シート'!AA54="","",'基本情報入力シート'!AA54)</f>
        <v>11.4</v>
      </c>
      <c r="S11" s="839" t="s">
        <v>376</v>
      </c>
      <c r="T11" s="840" t="str">
        <f>IFERROR(VLOOKUP(P11,【参考】数式用2!$A$3:$C$26,3,FALSE),"")))</f>
        <v>#ERROR!</v>
      </c>
      <c r="U11" s="841" t="s">
        <v>98</v>
      </c>
      <c r="V11" s="842">
        <v>5.0</v>
      </c>
      <c r="W11" s="843" t="s">
        <v>129</v>
      </c>
      <c r="X11" s="842">
        <v>4.0</v>
      </c>
      <c r="Y11" s="841" t="s">
        <v>378</v>
      </c>
      <c r="Z11" s="842">
        <v>6.0</v>
      </c>
      <c r="AA11" s="841" t="s">
        <v>129</v>
      </c>
      <c r="AB11" s="842">
        <v>3.0</v>
      </c>
      <c r="AC11" s="841" t="s">
        <v>130</v>
      </c>
      <c r="AD11" s="211" t="s">
        <v>141</v>
      </c>
      <c r="AE11" s="844">
        <f t="shared" ref="AE11:AE110" si="1">IF(V11&gt;=1,(Z11*12+AB11)-(V11*12+X11)+1,"")</f>
        <v>12</v>
      </c>
      <c r="AF11" s="211" t="s">
        <v>379</v>
      </c>
      <c r="AG11" s="845" t="str">
        <f t="shared" ref="AG11:AG110" si="2">IFERROR(ROUNDDOWN(ROUND(Q11*T11,0)*R11,0)*AE11,"")</f>
        <v/>
      </c>
    </row>
    <row r="12" ht="36.75" customHeight="1">
      <c r="A12" s="836">
        <f t="shared" ref="A12:A110" si="3">A11+1</f>
        <v>2</v>
      </c>
      <c r="B12" s="837">
        <f>IF('基本情報入力シート'!C55="","",'基本情報入力シート'!C55)</f>
        <v>1334567890</v>
      </c>
      <c r="C12" s="19"/>
      <c r="D12" s="19"/>
      <c r="E12" s="19"/>
      <c r="F12" s="19"/>
      <c r="G12" s="19"/>
      <c r="H12" s="19"/>
      <c r="I12" s="19"/>
      <c r="J12" s="19"/>
      <c r="K12" s="41"/>
      <c r="L12" s="836" t="str">
        <f>IF('基本情報入力シート'!M55="","",'基本情報入力シート'!M55)</f>
        <v>千代田区・中央区・港区</v>
      </c>
      <c r="M12" s="836" t="str">
        <f>IF('基本情報入力シート'!R55="","",'基本情報入力シート'!R55)</f>
        <v>東京都</v>
      </c>
      <c r="N12" s="836" t="str">
        <f>IF('基本情報入力シート'!W55="","",'基本情報入力シート'!W55)</f>
        <v>千代田区</v>
      </c>
      <c r="O12" s="836" t="str">
        <f>IF('基本情報入力シート'!X55="","",'基本情報入力シート'!X55)</f>
        <v>介護保険事業所名称０１</v>
      </c>
      <c r="P12" s="838" t="str">
        <f>IF('基本情報入力シート'!Y55="","",'基本情報入力シート'!Y55)</f>
        <v>訪問型サービス（総合事業）</v>
      </c>
      <c r="Q12" s="752">
        <f>IF('基本情報入力シート'!Z55="","",'基本情報入力シート'!Z55)</f>
        <v>95000</v>
      </c>
      <c r="R12" s="753">
        <f>IF('基本情報入力シート'!AA55="","",'基本情報入力シート'!AA55)</f>
        <v>11.4</v>
      </c>
      <c r="S12" s="839" t="s">
        <v>376</v>
      </c>
      <c r="T12" s="840" t="str">
        <f>IFERROR(VLOOKUP(P12,【参考】数式用2!$A$3:$C$26,3,FALSE),"")))</f>
        <v>#ERROR!</v>
      </c>
      <c r="U12" s="841" t="s">
        <v>98</v>
      </c>
      <c r="V12" s="842">
        <v>5.0</v>
      </c>
      <c r="W12" s="843" t="s">
        <v>129</v>
      </c>
      <c r="X12" s="842">
        <v>4.0</v>
      </c>
      <c r="Y12" s="841" t="s">
        <v>378</v>
      </c>
      <c r="Z12" s="842">
        <v>6.0</v>
      </c>
      <c r="AA12" s="841" t="s">
        <v>129</v>
      </c>
      <c r="AB12" s="842">
        <v>3.0</v>
      </c>
      <c r="AC12" s="841" t="s">
        <v>130</v>
      </c>
      <c r="AD12" s="211" t="s">
        <v>141</v>
      </c>
      <c r="AE12" s="844">
        <f t="shared" si="1"/>
        <v>12</v>
      </c>
      <c r="AF12" s="211" t="s">
        <v>379</v>
      </c>
      <c r="AG12" s="845" t="str">
        <f t="shared" si="2"/>
        <v/>
      </c>
    </row>
    <row r="13" ht="36.75" customHeight="1">
      <c r="A13" s="836">
        <f t="shared" si="3"/>
        <v>3</v>
      </c>
      <c r="B13" s="837">
        <f>IF('基本情報入力シート'!C56="","",'基本情報入力シート'!C56)</f>
        <v>1334567891</v>
      </c>
      <c r="C13" s="19"/>
      <c r="D13" s="19"/>
      <c r="E13" s="19"/>
      <c r="F13" s="19"/>
      <c r="G13" s="19"/>
      <c r="H13" s="19"/>
      <c r="I13" s="19"/>
      <c r="J13" s="19"/>
      <c r="K13" s="41"/>
      <c r="L13" s="836" t="str">
        <f>IF('基本情報入力シート'!M56="","",'基本情報入力シート'!M56)</f>
        <v>東京都</v>
      </c>
      <c r="M13" s="836" t="str">
        <f>IF('基本情報入力シート'!R56="","",'基本情報入力シート'!R56)</f>
        <v>東京都</v>
      </c>
      <c r="N13" s="836" t="str">
        <f>IF('基本情報入力シート'!W56="","",'基本情報入力シート'!W56)</f>
        <v>豊島区</v>
      </c>
      <c r="O13" s="836" t="str">
        <f>IF('基本情報入力シート'!X56="","",'基本情報入力シート'!X56)</f>
        <v>介護保険事業所名称０２</v>
      </c>
      <c r="P13" s="838" t="str">
        <f>IF('基本情報入力シート'!Y56="","",'基本情報入力シート'!Y56)</f>
        <v>通所介護</v>
      </c>
      <c r="Q13" s="752">
        <f>IF('基本情報入力シート'!Z56="","",'基本情報入力シート'!Z56)</f>
        <v>385000</v>
      </c>
      <c r="R13" s="753">
        <f>IF('基本情報入力シート'!AA56="","",'基本情報入力シート'!AA56)</f>
        <v>10.9</v>
      </c>
      <c r="S13" s="839"/>
      <c r="T13" s="840" t="str">
        <f>IFERROR(VLOOKUP(P13,【参考】数式用2!$A$3:$C$26,3,FALSE),"")))</f>
        <v>#ERROR!</v>
      </c>
      <c r="U13" s="841" t="s">
        <v>98</v>
      </c>
      <c r="V13" s="842"/>
      <c r="W13" s="843" t="s">
        <v>129</v>
      </c>
      <c r="X13" s="842"/>
      <c r="Y13" s="841" t="s">
        <v>378</v>
      </c>
      <c r="Z13" s="842"/>
      <c r="AA13" s="841" t="s">
        <v>129</v>
      </c>
      <c r="AB13" s="842"/>
      <c r="AC13" s="841" t="s">
        <v>130</v>
      </c>
      <c r="AD13" s="211" t="s">
        <v>141</v>
      </c>
      <c r="AE13" s="844" t="str">
        <f t="shared" si="1"/>
        <v/>
      </c>
      <c r="AF13" s="211" t="s">
        <v>379</v>
      </c>
      <c r="AG13" s="845" t="str">
        <f t="shared" si="2"/>
        <v/>
      </c>
    </row>
    <row r="14" ht="36.75" customHeight="1">
      <c r="A14" s="836">
        <f t="shared" si="3"/>
        <v>4</v>
      </c>
      <c r="B14" s="837">
        <f>IF('基本情報入力シート'!C57="","",'基本情報入力シート'!C57)</f>
        <v>1334567892</v>
      </c>
      <c r="C14" s="19"/>
      <c r="D14" s="19"/>
      <c r="E14" s="19"/>
      <c r="F14" s="19"/>
      <c r="G14" s="19"/>
      <c r="H14" s="19"/>
      <c r="I14" s="19"/>
      <c r="J14" s="19"/>
      <c r="K14" s="41"/>
      <c r="L14" s="836" t="str">
        <f>IF('基本情報入力シート'!M57="","",'基本情報入力シート'!M57)</f>
        <v>横浜市</v>
      </c>
      <c r="M14" s="836" t="str">
        <f>IF('基本情報入力シート'!R57="","",'基本情報入力シート'!R57)</f>
        <v>神奈川県</v>
      </c>
      <c r="N14" s="836" t="str">
        <f>IF('基本情報入力シート'!W57="","",'基本情報入力シート'!W57)</f>
        <v>横浜市</v>
      </c>
      <c r="O14" s="836" t="str">
        <f>IF('基本情報入力シート'!X57="","",'基本情報入力シート'!X57)</f>
        <v>介護保険事業所名称０３</v>
      </c>
      <c r="P14" s="838" t="str">
        <f>IF('基本情報入力シート'!Y57="","",'基本情報入力シート'!Y57)</f>
        <v>（介護予防）小規模多機能型居宅介護</v>
      </c>
      <c r="Q14" s="752">
        <f>IF('基本情報入力シート'!Z57="","",'基本情報入力シート'!Z57)</f>
        <v>425000</v>
      </c>
      <c r="R14" s="753">
        <f>IF('基本情報入力シート'!AA57="","",'基本情報入力シート'!AA57)</f>
        <v>10.88</v>
      </c>
      <c r="S14" s="839" t="s">
        <v>392</v>
      </c>
      <c r="T14" s="840" t="str">
        <f>IFERROR(VLOOKUP(P14,【参考】数式用2!$A$3:$C$26,3,FALSE),"")))</f>
        <v>#ERROR!</v>
      </c>
      <c r="U14" s="841" t="s">
        <v>98</v>
      </c>
      <c r="V14" s="842">
        <v>5.0</v>
      </c>
      <c r="W14" s="843" t="s">
        <v>129</v>
      </c>
      <c r="X14" s="842">
        <v>4.0</v>
      </c>
      <c r="Y14" s="841" t="s">
        <v>378</v>
      </c>
      <c r="Z14" s="842">
        <v>6.0</v>
      </c>
      <c r="AA14" s="841" t="s">
        <v>129</v>
      </c>
      <c r="AB14" s="842">
        <v>3.0</v>
      </c>
      <c r="AC14" s="841" t="s">
        <v>130</v>
      </c>
      <c r="AD14" s="211" t="s">
        <v>141</v>
      </c>
      <c r="AE14" s="844">
        <f t="shared" si="1"/>
        <v>12</v>
      </c>
      <c r="AF14" s="211" t="s">
        <v>379</v>
      </c>
      <c r="AG14" s="845" t="str">
        <f t="shared" si="2"/>
        <v/>
      </c>
    </row>
    <row r="15" ht="36.75" customHeight="1">
      <c r="A15" s="836">
        <f t="shared" si="3"/>
        <v>5</v>
      </c>
      <c r="B15" s="837">
        <f>IF('基本情報入力シート'!C58="","",'基本情報入力シート'!C58)</f>
        <v>1334567893</v>
      </c>
      <c r="C15" s="19"/>
      <c r="D15" s="19"/>
      <c r="E15" s="19"/>
      <c r="F15" s="19"/>
      <c r="G15" s="19"/>
      <c r="H15" s="19"/>
      <c r="I15" s="19"/>
      <c r="J15" s="19"/>
      <c r="K15" s="41"/>
      <c r="L15" s="836" t="str">
        <f>IF('基本情報入力シート'!M58="","",'基本情報入力シート'!M58)</f>
        <v>千葉県</v>
      </c>
      <c r="M15" s="836" t="str">
        <f>IF('基本情報入力シート'!R58="","",'基本情報入力シート'!R58)</f>
        <v>千葉県</v>
      </c>
      <c r="N15" s="836" t="str">
        <f>IF('基本情報入力シート'!W58="","",'基本情報入力シート'!W58)</f>
        <v>千葉市</v>
      </c>
      <c r="O15" s="836" t="str">
        <f>IF('基本情報入力シート'!X58="","",'基本情報入力シート'!X58)</f>
        <v>介護保険事業所名称０４</v>
      </c>
      <c r="P15" s="838" t="str">
        <f>IF('基本情報入力シート'!Y58="","",'基本情報入力シート'!Y58)</f>
        <v>介護老人福祉施設</v>
      </c>
      <c r="Q15" s="752">
        <f>IF('基本情報入力シート'!Z58="","",'基本情報入力シート'!Z58)</f>
        <v>2135000</v>
      </c>
      <c r="R15" s="753">
        <f>IF('基本情報入力シート'!AA58="","",'基本情報入力シート'!AA58)</f>
        <v>10.68</v>
      </c>
      <c r="S15" s="839" t="s">
        <v>376</v>
      </c>
      <c r="T15" s="840" t="str">
        <f>IFERROR(VLOOKUP(P15,【参考】数式用2!$A$3:$C$26,3,FALSE),"")))</f>
        <v>#ERROR!</v>
      </c>
      <c r="U15" s="841" t="s">
        <v>98</v>
      </c>
      <c r="V15" s="842">
        <v>5.0</v>
      </c>
      <c r="W15" s="843" t="s">
        <v>129</v>
      </c>
      <c r="X15" s="842">
        <v>4.0</v>
      </c>
      <c r="Y15" s="841" t="s">
        <v>378</v>
      </c>
      <c r="Z15" s="842">
        <v>6.0</v>
      </c>
      <c r="AA15" s="841" t="s">
        <v>129</v>
      </c>
      <c r="AB15" s="842">
        <v>3.0</v>
      </c>
      <c r="AC15" s="841" t="s">
        <v>130</v>
      </c>
      <c r="AD15" s="211" t="s">
        <v>141</v>
      </c>
      <c r="AE15" s="844">
        <f t="shared" si="1"/>
        <v>12</v>
      </c>
      <c r="AF15" s="211" t="s">
        <v>379</v>
      </c>
      <c r="AG15" s="845" t="str">
        <f t="shared" si="2"/>
        <v/>
      </c>
    </row>
    <row r="16" ht="36.75" customHeight="1">
      <c r="A16" s="836">
        <f t="shared" si="3"/>
        <v>6</v>
      </c>
      <c r="B16" s="837">
        <f>IF('基本情報入力シート'!C59="","",'基本情報入力シート'!C59)</f>
        <v>1334567893</v>
      </c>
      <c r="C16" s="19"/>
      <c r="D16" s="19"/>
      <c r="E16" s="19"/>
      <c r="F16" s="19"/>
      <c r="G16" s="19"/>
      <c r="H16" s="19"/>
      <c r="I16" s="19"/>
      <c r="J16" s="19"/>
      <c r="K16" s="41"/>
      <c r="L16" s="836" t="str">
        <f>IF('基本情報入力シート'!M59="","",'基本情報入力シート'!M59)</f>
        <v>千葉県</v>
      </c>
      <c r="M16" s="836" t="str">
        <f>IF('基本情報入力シート'!R59="","",'基本情報入力シート'!R59)</f>
        <v>千葉県</v>
      </c>
      <c r="N16" s="836" t="str">
        <f>IF('基本情報入力シート'!W59="","",'基本情報入力シート'!W59)</f>
        <v>千葉市</v>
      </c>
      <c r="O16" s="836" t="str">
        <f>IF('基本情報入力シート'!X59="","",'基本情報入力シート'!X59)</f>
        <v>介護保険事業所名称０４</v>
      </c>
      <c r="P16" s="838" t="str">
        <f>IF('基本情報入力シート'!Y59="","",'基本情報入力シート'!Y59)</f>
        <v>（介護予防）短期入所生活介護</v>
      </c>
      <c r="Q16" s="752">
        <f>IF('基本情報入力シート'!Z59="","",'基本情報入力シート'!Z59)</f>
        <v>185000</v>
      </c>
      <c r="R16" s="753">
        <f>IF('基本情報入力シート'!AA59="","",'基本情報入力シート'!AA59)</f>
        <v>10.68</v>
      </c>
      <c r="S16" s="839" t="s">
        <v>376</v>
      </c>
      <c r="T16" s="840" t="str">
        <f>IFERROR(VLOOKUP(P16,【参考】数式用2!$A$3:$C$26,3,FALSE),"")))</f>
        <v>#ERROR!</v>
      </c>
      <c r="U16" s="841" t="s">
        <v>98</v>
      </c>
      <c r="V16" s="842">
        <v>5.0</v>
      </c>
      <c r="W16" s="843" t="s">
        <v>129</v>
      </c>
      <c r="X16" s="842">
        <v>4.0</v>
      </c>
      <c r="Y16" s="841" t="s">
        <v>378</v>
      </c>
      <c r="Z16" s="842">
        <v>6.0</v>
      </c>
      <c r="AA16" s="841" t="s">
        <v>129</v>
      </c>
      <c r="AB16" s="842">
        <v>3.0</v>
      </c>
      <c r="AC16" s="841" t="s">
        <v>130</v>
      </c>
      <c r="AD16" s="211" t="s">
        <v>141</v>
      </c>
      <c r="AE16" s="844">
        <f t="shared" si="1"/>
        <v>12</v>
      </c>
      <c r="AF16" s="211" t="s">
        <v>379</v>
      </c>
      <c r="AG16" s="845" t="str">
        <f t="shared" si="2"/>
        <v/>
      </c>
    </row>
    <row r="17" ht="36.75" customHeight="1">
      <c r="A17" s="836">
        <f t="shared" si="3"/>
        <v>7</v>
      </c>
      <c r="B17" s="846" t="str">
        <f>IF('基本情報入力シート'!C60="","",'基本情報入力シート'!C60)</f>
        <v/>
      </c>
      <c r="C17" s="19"/>
      <c r="D17" s="19"/>
      <c r="E17" s="19"/>
      <c r="F17" s="19"/>
      <c r="G17" s="19"/>
      <c r="H17" s="19"/>
      <c r="I17" s="19"/>
      <c r="J17" s="19"/>
      <c r="K17" s="41"/>
      <c r="L17" s="836" t="str">
        <f>IF('基本情報入力シート'!M60="","",'基本情報入力シート'!M60)</f>
        <v/>
      </c>
      <c r="M17" s="836" t="str">
        <f>IF('基本情報入力シート'!R60="","",'基本情報入力シート'!R60)</f>
        <v/>
      </c>
      <c r="N17" s="836" t="str">
        <f>IF('基本情報入力シート'!W60="","",'基本情報入力シート'!W60)</f>
        <v/>
      </c>
      <c r="O17" s="836" t="str">
        <f>IF('基本情報入力シート'!X60="","",'基本情報入力シート'!X60)</f>
        <v/>
      </c>
      <c r="P17" s="838" t="str">
        <f>IF('基本情報入力シート'!Y60="","",'基本情報入力シート'!Y60)</f>
        <v/>
      </c>
      <c r="Q17" s="752" t="str">
        <f>IF('基本情報入力シート'!Z60="","",'基本情報入力シート'!Z60)</f>
        <v/>
      </c>
      <c r="R17" s="753" t="str">
        <f>IF('基本情報入力シート'!AA60="","",'基本情報入力シート'!AA60)</f>
        <v/>
      </c>
      <c r="S17" s="839"/>
      <c r="T17" s="840" t="str">
        <f>IF(P17="","",VLOOKUP(P17,【参考】数式用2!$A$3:$C$26,3,FALSE))))</f>
        <v>#ERROR!</v>
      </c>
      <c r="U17" s="841" t="s">
        <v>98</v>
      </c>
      <c r="V17" s="842"/>
      <c r="W17" s="843" t="s">
        <v>129</v>
      </c>
      <c r="X17" s="842"/>
      <c r="Y17" s="841" t="s">
        <v>378</v>
      </c>
      <c r="Z17" s="842"/>
      <c r="AA17" s="841" t="s">
        <v>129</v>
      </c>
      <c r="AB17" s="842"/>
      <c r="AC17" s="841" t="s">
        <v>130</v>
      </c>
      <c r="AD17" s="211" t="s">
        <v>141</v>
      </c>
      <c r="AE17" s="844" t="str">
        <f t="shared" si="1"/>
        <v/>
      </c>
      <c r="AF17" s="211" t="s">
        <v>379</v>
      </c>
      <c r="AG17" s="845" t="str">
        <f t="shared" si="2"/>
        <v/>
      </c>
    </row>
    <row r="18" ht="36.75" customHeight="1">
      <c r="A18" s="836">
        <f t="shared" si="3"/>
        <v>8</v>
      </c>
      <c r="B18" s="846" t="str">
        <f>IF('基本情報入力シート'!C61="","",'基本情報入力シート'!C61)</f>
        <v/>
      </c>
      <c r="C18" s="19"/>
      <c r="D18" s="19"/>
      <c r="E18" s="19"/>
      <c r="F18" s="19"/>
      <c r="G18" s="19"/>
      <c r="H18" s="19"/>
      <c r="I18" s="19"/>
      <c r="J18" s="19"/>
      <c r="K18" s="41"/>
      <c r="L18" s="836" t="str">
        <f>IF('基本情報入力シート'!M61="","",'基本情報入力シート'!M61)</f>
        <v/>
      </c>
      <c r="M18" s="836" t="str">
        <f>IF('基本情報入力シート'!R61="","",'基本情報入力シート'!R61)</f>
        <v/>
      </c>
      <c r="N18" s="836" t="str">
        <f>IF('基本情報入力シート'!W61="","",'基本情報入力シート'!W61)</f>
        <v/>
      </c>
      <c r="O18" s="836" t="str">
        <f>IF('基本情報入力シート'!X61="","",'基本情報入力シート'!X61)</f>
        <v/>
      </c>
      <c r="P18" s="838" t="str">
        <f>IF('基本情報入力シート'!Y61="","",'基本情報入力シート'!Y61)</f>
        <v/>
      </c>
      <c r="Q18" s="752" t="str">
        <f>IF('基本情報入力シート'!Z61="","",'基本情報入力シート'!Z61)</f>
        <v/>
      </c>
      <c r="R18" s="753" t="str">
        <f>IF('基本情報入力シート'!AA61="","",'基本情報入力シート'!AA61)</f>
        <v/>
      </c>
      <c r="S18" s="839"/>
      <c r="T18" s="840" t="str">
        <f>IF(P18="","",VLOOKUP(P18,【参考】数式用2!$A$3:$C$26,3,FALSE))))</f>
        <v>#ERROR!</v>
      </c>
      <c r="U18" s="841" t="s">
        <v>98</v>
      </c>
      <c r="V18" s="842"/>
      <c r="W18" s="843" t="s">
        <v>129</v>
      </c>
      <c r="X18" s="842"/>
      <c r="Y18" s="841" t="s">
        <v>378</v>
      </c>
      <c r="Z18" s="842"/>
      <c r="AA18" s="841" t="s">
        <v>129</v>
      </c>
      <c r="AB18" s="842"/>
      <c r="AC18" s="841" t="s">
        <v>130</v>
      </c>
      <c r="AD18" s="211" t="s">
        <v>141</v>
      </c>
      <c r="AE18" s="844" t="str">
        <f t="shared" si="1"/>
        <v/>
      </c>
      <c r="AF18" s="211" t="s">
        <v>379</v>
      </c>
      <c r="AG18" s="845" t="str">
        <f t="shared" si="2"/>
        <v/>
      </c>
    </row>
    <row r="19" ht="36.75" customHeight="1">
      <c r="A19" s="836">
        <f t="shared" si="3"/>
        <v>9</v>
      </c>
      <c r="B19" s="846" t="str">
        <f>IF('基本情報入力シート'!C62="","",'基本情報入力シート'!C62)</f>
        <v/>
      </c>
      <c r="C19" s="19"/>
      <c r="D19" s="19"/>
      <c r="E19" s="19"/>
      <c r="F19" s="19"/>
      <c r="G19" s="19"/>
      <c r="H19" s="19"/>
      <c r="I19" s="19"/>
      <c r="J19" s="19"/>
      <c r="K19" s="41"/>
      <c r="L19" s="836" t="str">
        <f>IF('基本情報入力シート'!M62="","",'基本情報入力シート'!M62)</f>
        <v/>
      </c>
      <c r="M19" s="836" t="str">
        <f>IF('基本情報入力シート'!R62="","",'基本情報入力シート'!R62)</f>
        <v/>
      </c>
      <c r="N19" s="836" t="str">
        <f>IF('基本情報入力シート'!W62="","",'基本情報入力シート'!W62)</f>
        <v/>
      </c>
      <c r="O19" s="836" t="str">
        <f>IF('基本情報入力シート'!X62="","",'基本情報入力シート'!X62)</f>
        <v/>
      </c>
      <c r="P19" s="838" t="str">
        <f>IF('基本情報入力シート'!Y62="","",'基本情報入力シート'!Y62)</f>
        <v/>
      </c>
      <c r="Q19" s="752" t="str">
        <f>IF('基本情報入力シート'!Z62="","",'基本情報入力シート'!Z62)</f>
        <v/>
      </c>
      <c r="R19" s="753" t="str">
        <f>IF('基本情報入力シート'!AA62="","",'基本情報入力シート'!AA62)</f>
        <v/>
      </c>
      <c r="S19" s="839"/>
      <c r="T19" s="840" t="str">
        <f>IF(P19="","",VLOOKUP(P19,【参考】数式用2!$A$3:$C$26,3,FALSE))))</f>
        <v>#ERROR!</v>
      </c>
      <c r="U19" s="841" t="s">
        <v>98</v>
      </c>
      <c r="V19" s="842"/>
      <c r="W19" s="843" t="s">
        <v>129</v>
      </c>
      <c r="X19" s="842"/>
      <c r="Y19" s="841" t="s">
        <v>378</v>
      </c>
      <c r="Z19" s="842"/>
      <c r="AA19" s="841" t="s">
        <v>129</v>
      </c>
      <c r="AB19" s="842"/>
      <c r="AC19" s="841" t="s">
        <v>130</v>
      </c>
      <c r="AD19" s="211" t="s">
        <v>141</v>
      </c>
      <c r="AE19" s="844" t="str">
        <f t="shared" si="1"/>
        <v/>
      </c>
      <c r="AF19" s="211" t="s">
        <v>379</v>
      </c>
      <c r="AG19" s="845" t="str">
        <f t="shared" si="2"/>
        <v/>
      </c>
    </row>
    <row r="20" ht="36.75" customHeight="1">
      <c r="A20" s="836">
        <f t="shared" si="3"/>
        <v>10</v>
      </c>
      <c r="B20" s="846" t="str">
        <f>IF('基本情報入力シート'!C63="","",'基本情報入力シート'!C63)</f>
        <v/>
      </c>
      <c r="C20" s="19"/>
      <c r="D20" s="19"/>
      <c r="E20" s="19"/>
      <c r="F20" s="19"/>
      <c r="G20" s="19"/>
      <c r="H20" s="19"/>
      <c r="I20" s="19"/>
      <c r="J20" s="19"/>
      <c r="K20" s="41"/>
      <c r="L20" s="836" t="str">
        <f>IF('基本情報入力シート'!M63="","",'基本情報入力シート'!M63)</f>
        <v/>
      </c>
      <c r="M20" s="836" t="str">
        <f>IF('基本情報入力シート'!R63="","",'基本情報入力シート'!R63)</f>
        <v/>
      </c>
      <c r="N20" s="836" t="str">
        <f>IF('基本情報入力シート'!W63="","",'基本情報入力シート'!W63)</f>
        <v/>
      </c>
      <c r="O20" s="836" t="str">
        <f>IF('基本情報入力シート'!X63="","",'基本情報入力シート'!X63)</f>
        <v/>
      </c>
      <c r="P20" s="838" t="str">
        <f>IF('基本情報入力シート'!Y63="","",'基本情報入力シート'!Y63)</f>
        <v/>
      </c>
      <c r="Q20" s="752" t="str">
        <f>IF('基本情報入力シート'!Z63="","",'基本情報入力シート'!Z63)</f>
        <v/>
      </c>
      <c r="R20" s="753" t="str">
        <f>IF('基本情報入力シート'!AA63="","",'基本情報入力シート'!AA63)</f>
        <v/>
      </c>
      <c r="S20" s="839"/>
      <c r="T20" s="840" t="str">
        <f>IF(P20="","",VLOOKUP(P20,【参考】数式用2!$A$3:$C$26,3,FALSE))))</f>
        <v>#ERROR!</v>
      </c>
      <c r="U20" s="841" t="s">
        <v>98</v>
      </c>
      <c r="V20" s="842"/>
      <c r="W20" s="843" t="s">
        <v>129</v>
      </c>
      <c r="X20" s="842"/>
      <c r="Y20" s="841" t="s">
        <v>378</v>
      </c>
      <c r="Z20" s="842"/>
      <c r="AA20" s="841" t="s">
        <v>129</v>
      </c>
      <c r="AB20" s="842"/>
      <c r="AC20" s="841" t="s">
        <v>130</v>
      </c>
      <c r="AD20" s="211" t="s">
        <v>141</v>
      </c>
      <c r="AE20" s="844" t="str">
        <f t="shared" si="1"/>
        <v/>
      </c>
      <c r="AF20" s="211" t="s">
        <v>379</v>
      </c>
      <c r="AG20" s="845" t="str">
        <f t="shared" si="2"/>
        <v/>
      </c>
    </row>
    <row r="21" ht="36.75" customHeight="1">
      <c r="A21" s="836">
        <f t="shared" si="3"/>
        <v>11</v>
      </c>
      <c r="B21" s="846" t="str">
        <f>IF('基本情報入力シート'!C64="","",'基本情報入力シート'!C64)</f>
        <v/>
      </c>
      <c r="C21" s="19"/>
      <c r="D21" s="19"/>
      <c r="E21" s="19"/>
      <c r="F21" s="19"/>
      <c r="G21" s="19"/>
      <c r="H21" s="19"/>
      <c r="I21" s="19"/>
      <c r="J21" s="19"/>
      <c r="K21" s="41"/>
      <c r="L21" s="836" t="str">
        <f>IF('基本情報入力シート'!M64="","",'基本情報入力シート'!M64)</f>
        <v/>
      </c>
      <c r="M21" s="836" t="str">
        <f>IF('基本情報入力シート'!R64="","",'基本情報入力シート'!R64)</f>
        <v/>
      </c>
      <c r="N21" s="836" t="str">
        <f>IF('基本情報入力シート'!W64="","",'基本情報入力シート'!W64)</f>
        <v/>
      </c>
      <c r="O21" s="836" t="str">
        <f>IF('基本情報入力シート'!X64="","",'基本情報入力シート'!X64)</f>
        <v/>
      </c>
      <c r="P21" s="838" t="str">
        <f>IF('基本情報入力シート'!Y64="","",'基本情報入力シート'!Y64)</f>
        <v/>
      </c>
      <c r="Q21" s="752" t="str">
        <f>IF('基本情報入力シート'!Z64="","",'基本情報入力シート'!Z64)</f>
        <v/>
      </c>
      <c r="R21" s="753" t="str">
        <f>IF('基本情報入力シート'!AA64="","",'基本情報入力シート'!AA64)</f>
        <v/>
      </c>
      <c r="S21" s="839"/>
      <c r="T21" s="840" t="str">
        <f>IF(P21="","",VLOOKUP(P21,【参考】数式用2!$A$3:$C$26,3,FALSE))))</f>
        <v>#ERROR!</v>
      </c>
      <c r="U21" s="841" t="s">
        <v>98</v>
      </c>
      <c r="V21" s="842"/>
      <c r="W21" s="843" t="s">
        <v>129</v>
      </c>
      <c r="X21" s="842"/>
      <c r="Y21" s="841" t="s">
        <v>378</v>
      </c>
      <c r="Z21" s="842"/>
      <c r="AA21" s="841" t="s">
        <v>129</v>
      </c>
      <c r="AB21" s="842"/>
      <c r="AC21" s="841" t="s">
        <v>130</v>
      </c>
      <c r="AD21" s="211" t="s">
        <v>141</v>
      </c>
      <c r="AE21" s="844" t="str">
        <f t="shared" si="1"/>
        <v/>
      </c>
      <c r="AF21" s="211" t="s">
        <v>379</v>
      </c>
      <c r="AG21" s="845" t="str">
        <f t="shared" si="2"/>
        <v/>
      </c>
    </row>
    <row r="22" ht="36.75" customHeight="1">
      <c r="A22" s="836">
        <f t="shared" si="3"/>
        <v>12</v>
      </c>
      <c r="B22" s="846" t="str">
        <f>IF('基本情報入力シート'!C65="","",'基本情報入力シート'!C65)</f>
        <v/>
      </c>
      <c r="C22" s="19"/>
      <c r="D22" s="19"/>
      <c r="E22" s="19"/>
      <c r="F22" s="19"/>
      <c r="G22" s="19"/>
      <c r="H22" s="19"/>
      <c r="I22" s="19"/>
      <c r="J22" s="19"/>
      <c r="K22" s="41"/>
      <c r="L22" s="836" t="str">
        <f>IF('基本情報入力シート'!M65="","",'基本情報入力シート'!M65)</f>
        <v/>
      </c>
      <c r="M22" s="836" t="str">
        <f>IF('基本情報入力シート'!R65="","",'基本情報入力シート'!R65)</f>
        <v/>
      </c>
      <c r="N22" s="836" t="str">
        <f>IF('基本情報入力シート'!W65="","",'基本情報入力シート'!W65)</f>
        <v/>
      </c>
      <c r="O22" s="836" t="str">
        <f>IF('基本情報入力シート'!X65="","",'基本情報入力シート'!X65)</f>
        <v/>
      </c>
      <c r="P22" s="838" t="str">
        <f>IF('基本情報入力シート'!Y65="","",'基本情報入力シート'!Y65)</f>
        <v/>
      </c>
      <c r="Q22" s="752" t="str">
        <f>IF('基本情報入力シート'!Z65="","",'基本情報入力シート'!Z65)</f>
        <v/>
      </c>
      <c r="R22" s="753" t="str">
        <f>IF('基本情報入力シート'!AA65="","",'基本情報入力シート'!AA65)</f>
        <v/>
      </c>
      <c r="S22" s="839"/>
      <c r="T22" s="840" t="str">
        <f>IF(P22="","",VLOOKUP(P22,【参考】数式用2!$A$3:$C$26,3,FALSE))))</f>
        <v>#ERROR!</v>
      </c>
      <c r="U22" s="841" t="s">
        <v>98</v>
      </c>
      <c r="V22" s="842"/>
      <c r="W22" s="843" t="s">
        <v>129</v>
      </c>
      <c r="X22" s="842"/>
      <c r="Y22" s="841" t="s">
        <v>378</v>
      </c>
      <c r="Z22" s="842"/>
      <c r="AA22" s="841" t="s">
        <v>129</v>
      </c>
      <c r="AB22" s="842"/>
      <c r="AC22" s="841" t="s">
        <v>130</v>
      </c>
      <c r="AD22" s="211" t="s">
        <v>141</v>
      </c>
      <c r="AE22" s="844" t="str">
        <f t="shared" si="1"/>
        <v/>
      </c>
      <c r="AF22" s="211" t="s">
        <v>379</v>
      </c>
      <c r="AG22" s="845" t="str">
        <f t="shared" si="2"/>
        <v/>
      </c>
    </row>
    <row r="23" ht="36.75" customHeight="1">
      <c r="A23" s="836">
        <f t="shared" si="3"/>
        <v>13</v>
      </c>
      <c r="B23" s="846" t="str">
        <f>IF('基本情報入力シート'!C66="","",'基本情報入力シート'!C66)</f>
        <v/>
      </c>
      <c r="C23" s="19"/>
      <c r="D23" s="19"/>
      <c r="E23" s="19"/>
      <c r="F23" s="19"/>
      <c r="G23" s="19"/>
      <c r="H23" s="19"/>
      <c r="I23" s="19"/>
      <c r="J23" s="19"/>
      <c r="K23" s="41"/>
      <c r="L23" s="836" t="str">
        <f>IF('基本情報入力シート'!M66="","",'基本情報入力シート'!M66)</f>
        <v/>
      </c>
      <c r="M23" s="836" t="str">
        <f>IF('基本情報入力シート'!R66="","",'基本情報入力シート'!R66)</f>
        <v/>
      </c>
      <c r="N23" s="836" t="str">
        <f>IF('基本情報入力シート'!W66="","",'基本情報入力シート'!W66)</f>
        <v/>
      </c>
      <c r="O23" s="836" t="str">
        <f>IF('基本情報入力シート'!X66="","",'基本情報入力シート'!X66)</f>
        <v/>
      </c>
      <c r="P23" s="838" t="str">
        <f>IF('基本情報入力シート'!Y66="","",'基本情報入力シート'!Y66)</f>
        <v/>
      </c>
      <c r="Q23" s="752" t="str">
        <f>IF('基本情報入力シート'!Z66="","",'基本情報入力シート'!Z66)</f>
        <v/>
      </c>
      <c r="R23" s="753" t="str">
        <f>IF('基本情報入力シート'!AA66="","",'基本情報入力シート'!AA66)</f>
        <v/>
      </c>
      <c r="S23" s="839"/>
      <c r="T23" s="840" t="str">
        <f>IF(P23="","",VLOOKUP(P23,【参考】数式用2!$A$3:$C$26,3,FALSE))))</f>
        <v>#ERROR!</v>
      </c>
      <c r="U23" s="841" t="s">
        <v>98</v>
      </c>
      <c r="V23" s="842"/>
      <c r="W23" s="843" t="s">
        <v>129</v>
      </c>
      <c r="X23" s="842"/>
      <c r="Y23" s="841" t="s">
        <v>378</v>
      </c>
      <c r="Z23" s="842"/>
      <c r="AA23" s="841" t="s">
        <v>129</v>
      </c>
      <c r="AB23" s="842"/>
      <c r="AC23" s="841" t="s">
        <v>130</v>
      </c>
      <c r="AD23" s="211" t="s">
        <v>141</v>
      </c>
      <c r="AE23" s="844" t="str">
        <f t="shared" si="1"/>
        <v/>
      </c>
      <c r="AF23" s="211" t="s">
        <v>379</v>
      </c>
      <c r="AG23" s="845" t="str">
        <f t="shared" si="2"/>
        <v/>
      </c>
    </row>
    <row r="24" ht="36.75" customHeight="1">
      <c r="A24" s="836">
        <f t="shared" si="3"/>
        <v>14</v>
      </c>
      <c r="B24" s="846" t="str">
        <f>IF('基本情報入力シート'!C67="","",'基本情報入力シート'!C67)</f>
        <v/>
      </c>
      <c r="C24" s="19"/>
      <c r="D24" s="19"/>
      <c r="E24" s="19"/>
      <c r="F24" s="19"/>
      <c r="G24" s="19"/>
      <c r="H24" s="19"/>
      <c r="I24" s="19"/>
      <c r="J24" s="19"/>
      <c r="K24" s="41"/>
      <c r="L24" s="836" t="str">
        <f>IF('基本情報入力シート'!M67="","",'基本情報入力シート'!M67)</f>
        <v/>
      </c>
      <c r="M24" s="836" t="str">
        <f>IF('基本情報入力シート'!R67="","",'基本情報入力シート'!R67)</f>
        <v/>
      </c>
      <c r="N24" s="836" t="str">
        <f>IF('基本情報入力シート'!W67="","",'基本情報入力シート'!W67)</f>
        <v/>
      </c>
      <c r="O24" s="836" t="str">
        <f>IF('基本情報入力シート'!X67="","",'基本情報入力シート'!X67)</f>
        <v/>
      </c>
      <c r="P24" s="838" t="str">
        <f>IF('基本情報入力シート'!Y67="","",'基本情報入力シート'!Y67)</f>
        <v/>
      </c>
      <c r="Q24" s="752" t="str">
        <f>IF('基本情報入力シート'!Z67="","",'基本情報入力シート'!Z67)</f>
        <v/>
      </c>
      <c r="R24" s="753" t="str">
        <f>IF('基本情報入力シート'!AA67="","",'基本情報入力シート'!AA67)</f>
        <v/>
      </c>
      <c r="S24" s="839"/>
      <c r="T24" s="840" t="str">
        <f>IF(P24="","",VLOOKUP(P24,【参考】数式用2!$A$3:$C$26,3,FALSE))))</f>
        <v>#ERROR!</v>
      </c>
      <c r="U24" s="841" t="s">
        <v>98</v>
      </c>
      <c r="V24" s="842"/>
      <c r="W24" s="843" t="s">
        <v>129</v>
      </c>
      <c r="X24" s="842"/>
      <c r="Y24" s="841" t="s">
        <v>378</v>
      </c>
      <c r="Z24" s="842"/>
      <c r="AA24" s="841" t="s">
        <v>129</v>
      </c>
      <c r="AB24" s="842"/>
      <c r="AC24" s="841" t="s">
        <v>130</v>
      </c>
      <c r="AD24" s="211" t="s">
        <v>141</v>
      </c>
      <c r="AE24" s="844" t="str">
        <f t="shared" si="1"/>
        <v/>
      </c>
      <c r="AF24" s="211" t="s">
        <v>379</v>
      </c>
      <c r="AG24" s="845" t="str">
        <f t="shared" si="2"/>
        <v/>
      </c>
    </row>
    <row r="25" ht="36.75" customHeight="1">
      <c r="A25" s="836">
        <f t="shared" si="3"/>
        <v>15</v>
      </c>
      <c r="B25" s="846" t="str">
        <f>IF('基本情報入力シート'!C68="","",'基本情報入力シート'!C68)</f>
        <v/>
      </c>
      <c r="C25" s="19"/>
      <c r="D25" s="19"/>
      <c r="E25" s="19"/>
      <c r="F25" s="19"/>
      <c r="G25" s="19"/>
      <c r="H25" s="19"/>
      <c r="I25" s="19"/>
      <c r="J25" s="19"/>
      <c r="K25" s="41"/>
      <c r="L25" s="836" t="str">
        <f>IF('基本情報入力シート'!M68="","",'基本情報入力シート'!M68)</f>
        <v/>
      </c>
      <c r="M25" s="836" t="str">
        <f>IF('基本情報入力シート'!R68="","",'基本情報入力シート'!R68)</f>
        <v/>
      </c>
      <c r="N25" s="836" t="str">
        <f>IF('基本情報入力シート'!W68="","",'基本情報入力シート'!W68)</f>
        <v/>
      </c>
      <c r="O25" s="836" t="str">
        <f>IF('基本情報入力シート'!X68="","",'基本情報入力シート'!X68)</f>
        <v/>
      </c>
      <c r="P25" s="838" t="str">
        <f>IF('基本情報入力シート'!Y68="","",'基本情報入力シート'!Y68)</f>
        <v/>
      </c>
      <c r="Q25" s="752" t="str">
        <f>IF('基本情報入力シート'!Z68="","",'基本情報入力シート'!Z68)</f>
        <v/>
      </c>
      <c r="R25" s="753" t="str">
        <f>IF('基本情報入力シート'!AA68="","",'基本情報入力シート'!AA68)</f>
        <v/>
      </c>
      <c r="S25" s="839"/>
      <c r="T25" s="840" t="str">
        <f>IF(P25="","",VLOOKUP(P25,【参考】数式用2!$A$3:$C$26,3,FALSE))))</f>
        <v>#ERROR!</v>
      </c>
      <c r="U25" s="841" t="s">
        <v>98</v>
      </c>
      <c r="V25" s="842"/>
      <c r="W25" s="843" t="s">
        <v>129</v>
      </c>
      <c r="X25" s="842"/>
      <c r="Y25" s="841" t="s">
        <v>378</v>
      </c>
      <c r="Z25" s="842"/>
      <c r="AA25" s="841" t="s">
        <v>129</v>
      </c>
      <c r="AB25" s="842"/>
      <c r="AC25" s="841" t="s">
        <v>130</v>
      </c>
      <c r="AD25" s="211" t="s">
        <v>141</v>
      </c>
      <c r="AE25" s="844" t="str">
        <f t="shared" si="1"/>
        <v/>
      </c>
      <c r="AF25" s="211" t="s">
        <v>379</v>
      </c>
      <c r="AG25" s="845" t="str">
        <f t="shared" si="2"/>
        <v/>
      </c>
    </row>
    <row r="26" ht="36.75" customHeight="1">
      <c r="A26" s="836">
        <f t="shared" si="3"/>
        <v>16</v>
      </c>
      <c r="B26" s="846" t="str">
        <f>IF('基本情報入力シート'!C69="","",'基本情報入力シート'!C69)</f>
        <v/>
      </c>
      <c r="C26" s="19"/>
      <c r="D26" s="19"/>
      <c r="E26" s="19"/>
      <c r="F26" s="19"/>
      <c r="G26" s="19"/>
      <c r="H26" s="19"/>
      <c r="I26" s="19"/>
      <c r="J26" s="19"/>
      <c r="K26" s="41"/>
      <c r="L26" s="836" t="str">
        <f>IF('基本情報入力シート'!M69="","",'基本情報入力シート'!M69)</f>
        <v/>
      </c>
      <c r="M26" s="836" t="str">
        <f>IF('基本情報入力シート'!R69="","",'基本情報入力シート'!R69)</f>
        <v/>
      </c>
      <c r="N26" s="836" t="str">
        <f>IF('基本情報入力シート'!W69="","",'基本情報入力シート'!W69)</f>
        <v/>
      </c>
      <c r="O26" s="836" t="str">
        <f>IF('基本情報入力シート'!X69="","",'基本情報入力シート'!X69)</f>
        <v/>
      </c>
      <c r="P26" s="838" t="str">
        <f>IF('基本情報入力シート'!Y69="","",'基本情報入力シート'!Y69)</f>
        <v/>
      </c>
      <c r="Q26" s="752" t="str">
        <f>IF('基本情報入力シート'!Z69="","",'基本情報入力シート'!Z69)</f>
        <v/>
      </c>
      <c r="R26" s="753" t="str">
        <f>IF('基本情報入力シート'!AA69="","",'基本情報入力シート'!AA69)</f>
        <v/>
      </c>
      <c r="S26" s="839"/>
      <c r="T26" s="840" t="str">
        <f>IF(P26="","",VLOOKUP(P26,【参考】数式用2!$A$3:$C$26,3,FALSE))))</f>
        <v>#ERROR!</v>
      </c>
      <c r="U26" s="841" t="s">
        <v>98</v>
      </c>
      <c r="V26" s="842"/>
      <c r="W26" s="843" t="s">
        <v>129</v>
      </c>
      <c r="X26" s="842"/>
      <c r="Y26" s="841" t="s">
        <v>378</v>
      </c>
      <c r="Z26" s="842"/>
      <c r="AA26" s="841" t="s">
        <v>129</v>
      </c>
      <c r="AB26" s="842"/>
      <c r="AC26" s="841" t="s">
        <v>130</v>
      </c>
      <c r="AD26" s="211" t="s">
        <v>141</v>
      </c>
      <c r="AE26" s="844" t="str">
        <f t="shared" si="1"/>
        <v/>
      </c>
      <c r="AF26" s="211" t="s">
        <v>379</v>
      </c>
      <c r="AG26" s="845" t="str">
        <f t="shared" si="2"/>
        <v/>
      </c>
    </row>
    <row r="27" ht="36.75" customHeight="1">
      <c r="A27" s="836">
        <f t="shared" si="3"/>
        <v>17</v>
      </c>
      <c r="B27" s="846" t="str">
        <f>IF('基本情報入力シート'!C70="","",'基本情報入力シート'!C70)</f>
        <v/>
      </c>
      <c r="C27" s="19"/>
      <c r="D27" s="19"/>
      <c r="E27" s="19"/>
      <c r="F27" s="19"/>
      <c r="G27" s="19"/>
      <c r="H27" s="19"/>
      <c r="I27" s="19"/>
      <c r="J27" s="19"/>
      <c r="K27" s="41"/>
      <c r="L27" s="836" t="str">
        <f>IF('基本情報入力シート'!M70="","",'基本情報入力シート'!M70)</f>
        <v/>
      </c>
      <c r="M27" s="836" t="str">
        <f>IF('基本情報入力シート'!R70="","",'基本情報入力シート'!R70)</f>
        <v/>
      </c>
      <c r="N27" s="836" t="str">
        <f>IF('基本情報入力シート'!W70="","",'基本情報入力シート'!W70)</f>
        <v/>
      </c>
      <c r="O27" s="836" t="str">
        <f>IF('基本情報入力シート'!X70="","",'基本情報入力シート'!X70)</f>
        <v/>
      </c>
      <c r="P27" s="838" t="str">
        <f>IF('基本情報入力シート'!Y70="","",'基本情報入力シート'!Y70)</f>
        <v/>
      </c>
      <c r="Q27" s="752" t="str">
        <f>IF('基本情報入力シート'!Z70="","",'基本情報入力シート'!Z70)</f>
        <v/>
      </c>
      <c r="R27" s="753" t="str">
        <f>IF('基本情報入力シート'!AA70="","",'基本情報入力シート'!AA70)</f>
        <v/>
      </c>
      <c r="S27" s="839"/>
      <c r="T27" s="840" t="str">
        <f>IF(P27="","",VLOOKUP(P27,【参考】数式用2!$A$3:$C$26,3,FALSE))))</f>
        <v>#ERROR!</v>
      </c>
      <c r="U27" s="841" t="s">
        <v>98</v>
      </c>
      <c r="V27" s="842"/>
      <c r="W27" s="843" t="s">
        <v>129</v>
      </c>
      <c r="X27" s="842"/>
      <c r="Y27" s="841" t="s">
        <v>378</v>
      </c>
      <c r="Z27" s="842"/>
      <c r="AA27" s="841" t="s">
        <v>129</v>
      </c>
      <c r="AB27" s="842"/>
      <c r="AC27" s="841" t="s">
        <v>130</v>
      </c>
      <c r="AD27" s="211" t="s">
        <v>141</v>
      </c>
      <c r="AE27" s="844" t="str">
        <f t="shared" si="1"/>
        <v/>
      </c>
      <c r="AF27" s="211" t="s">
        <v>379</v>
      </c>
      <c r="AG27" s="845" t="str">
        <f t="shared" si="2"/>
        <v/>
      </c>
    </row>
    <row r="28" ht="36.75" customHeight="1">
      <c r="A28" s="836">
        <f t="shared" si="3"/>
        <v>18</v>
      </c>
      <c r="B28" s="846" t="str">
        <f>IF('基本情報入力シート'!C71="","",'基本情報入力シート'!C71)</f>
        <v/>
      </c>
      <c r="C28" s="19"/>
      <c r="D28" s="19"/>
      <c r="E28" s="19"/>
      <c r="F28" s="19"/>
      <c r="G28" s="19"/>
      <c r="H28" s="19"/>
      <c r="I28" s="19"/>
      <c r="J28" s="19"/>
      <c r="K28" s="41"/>
      <c r="L28" s="836" t="str">
        <f>IF('基本情報入力シート'!M71="","",'基本情報入力シート'!M71)</f>
        <v/>
      </c>
      <c r="M28" s="836" t="str">
        <f>IF('基本情報入力シート'!R71="","",'基本情報入力シート'!R71)</f>
        <v/>
      </c>
      <c r="N28" s="836" t="str">
        <f>IF('基本情報入力シート'!W71="","",'基本情報入力シート'!W71)</f>
        <v/>
      </c>
      <c r="O28" s="836" t="str">
        <f>IF('基本情報入力シート'!X71="","",'基本情報入力シート'!X71)</f>
        <v/>
      </c>
      <c r="P28" s="838" t="str">
        <f>IF('基本情報入力シート'!Y71="","",'基本情報入力シート'!Y71)</f>
        <v/>
      </c>
      <c r="Q28" s="752" t="str">
        <f>IF('基本情報入力シート'!Z71="","",'基本情報入力シート'!Z71)</f>
        <v/>
      </c>
      <c r="R28" s="753" t="str">
        <f>IF('基本情報入力シート'!AA71="","",'基本情報入力シート'!AA71)</f>
        <v/>
      </c>
      <c r="S28" s="839"/>
      <c r="T28" s="840" t="str">
        <f>IF(P28="","",VLOOKUP(P28,【参考】数式用2!$A$3:$C$26,3,FALSE))))</f>
        <v>#ERROR!</v>
      </c>
      <c r="U28" s="841" t="s">
        <v>98</v>
      </c>
      <c r="V28" s="842"/>
      <c r="W28" s="843" t="s">
        <v>129</v>
      </c>
      <c r="X28" s="842"/>
      <c r="Y28" s="841" t="s">
        <v>378</v>
      </c>
      <c r="Z28" s="842"/>
      <c r="AA28" s="841" t="s">
        <v>129</v>
      </c>
      <c r="AB28" s="842"/>
      <c r="AC28" s="841" t="s">
        <v>130</v>
      </c>
      <c r="AD28" s="211" t="s">
        <v>141</v>
      </c>
      <c r="AE28" s="844" t="str">
        <f t="shared" si="1"/>
        <v/>
      </c>
      <c r="AF28" s="211" t="s">
        <v>379</v>
      </c>
      <c r="AG28" s="845" t="str">
        <f t="shared" si="2"/>
        <v/>
      </c>
    </row>
    <row r="29" ht="36.75" customHeight="1">
      <c r="A29" s="836">
        <f t="shared" si="3"/>
        <v>19</v>
      </c>
      <c r="B29" s="846" t="str">
        <f>IF('基本情報入力シート'!C72="","",'基本情報入力シート'!C72)</f>
        <v/>
      </c>
      <c r="C29" s="19"/>
      <c r="D29" s="19"/>
      <c r="E29" s="19"/>
      <c r="F29" s="19"/>
      <c r="G29" s="19"/>
      <c r="H29" s="19"/>
      <c r="I29" s="19"/>
      <c r="J29" s="19"/>
      <c r="K29" s="41"/>
      <c r="L29" s="836" t="str">
        <f>IF('基本情報入力シート'!M72="","",'基本情報入力シート'!M72)</f>
        <v/>
      </c>
      <c r="M29" s="836" t="str">
        <f>IF('基本情報入力シート'!R72="","",'基本情報入力シート'!R72)</f>
        <v/>
      </c>
      <c r="N29" s="836" t="str">
        <f>IF('基本情報入力シート'!W72="","",'基本情報入力シート'!W72)</f>
        <v/>
      </c>
      <c r="O29" s="836" t="str">
        <f>IF('基本情報入力シート'!X72="","",'基本情報入力シート'!X72)</f>
        <v/>
      </c>
      <c r="P29" s="838" t="str">
        <f>IF('基本情報入力シート'!Y72="","",'基本情報入力シート'!Y72)</f>
        <v/>
      </c>
      <c r="Q29" s="752" t="str">
        <f>IF('基本情報入力シート'!Z72="","",'基本情報入力シート'!Z72)</f>
        <v/>
      </c>
      <c r="R29" s="753" t="str">
        <f>IF('基本情報入力シート'!AA72="","",'基本情報入力シート'!AA72)</f>
        <v/>
      </c>
      <c r="S29" s="839"/>
      <c r="T29" s="840" t="str">
        <f>IF(P29="","",VLOOKUP(P29,【参考】数式用2!$A$3:$C$26,3,FALSE))))</f>
        <v>#ERROR!</v>
      </c>
      <c r="U29" s="841" t="s">
        <v>98</v>
      </c>
      <c r="V29" s="842"/>
      <c r="W29" s="843" t="s">
        <v>129</v>
      </c>
      <c r="X29" s="842"/>
      <c r="Y29" s="841" t="s">
        <v>378</v>
      </c>
      <c r="Z29" s="842"/>
      <c r="AA29" s="841" t="s">
        <v>129</v>
      </c>
      <c r="AB29" s="842"/>
      <c r="AC29" s="841" t="s">
        <v>130</v>
      </c>
      <c r="AD29" s="211" t="s">
        <v>141</v>
      </c>
      <c r="AE29" s="844" t="str">
        <f t="shared" si="1"/>
        <v/>
      </c>
      <c r="AF29" s="211" t="s">
        <v>379</v>
      </c>
      <c r="AG29" s="845" t="str">
        <f t="shared" si="2"/>
        <v/>
      </c>
    </row>
    <row r="30" ht="36.75" customHeight="1">
      <c r="A30" s="836">
        <f t="shared" si="3"/>
        <v>20</v>
      </c>
      <c r="B30" s="846" t="str">
        <f>IF('基本情報入力シート'!C73="","",'基本情報入力シート'!C73)</f>
        <v/>
      </c>
      <c r="C30" s="19"/>
      <c r="D30" s="19"/>
      <c r="E30" s="19"/>
      <c r="F30" s="19"/>
      <c r="G30" s="19"/>
      <c r="H30" s="19"/>
      <c r="I30" s="19"/>
      <c r="J30" s="19"/>
      <c r="K30" s="41"/>
      <c r="L30" s="836" t="str">
        <f>IF('基本情報入力シート'!M73="","",'基本情報入力シート'!M73)</f>
        <v/>
      </c>
      <c r="M30" s="836" t="str">
        <f>IF('基本情報入力シート'!R73="","",'基本情報入力シート'!R73)</f>
        <v/>
      </c>
      <c r="N30" s="836" t="str">
        <f>IF('基本情報入力シート'!W73="","",'基本情報入力シート'!W73)</f>
        <v/>
      </c>
      <c r="O30" s="836" t="str">
        <f>IF('基本情報入力シート'!X73="","",'基本情報入力シート'!X73)</f>
        <v/>
      </c>
      <c r="P30" s="838" t="str">
        <f>IF('基本情報入力シート'!Y73="","",'基本情報入力シート'!Y73)</f>
        <v/>
      </c>
      <c r="Q30" s="752" t="str">
        <f>IF('基本情報入力シート'!Z73="","",'基本情報入力シート'!Z73)</f>
        <v/>
      </c>
      <c r="R30" s="753" t="str">
        <f>IF('基本情報入力シート'!AA73="","",'基本情報入力シート'!AA73)</f>
        <v/>
      </c>
      <c r="S30" s="839"/>
      <c r="T30" s="840" t="str">
        <f>IF(P30="","",VLOOKUP(P30,【参考】数式用2!$A$3:$C$26,3,FALSE))))</f>
        <v>#ERROR!</v>
      </c>
      <c r="U30" s="841" t="s">
        <v>98</v>
      </c>
      <c r="V30" s="842"/>
      <c r="W30" s="843" t="s">
        <v>129</v>
      </c>
      <c r="X30" s="842"/>
      <c r="Y30" s="841" t="s">
        <v>378</v>
      </c>
      <c r="Z30" s="842"/>
      <c r="AA30" s="841" t="s">
        <v>129</v>
      </c>
      <c r="AB30" s="842"/>
      <c r="AC30" s="841" t="s">
        <v>130</v>
      </c>
      <c r="AD30" s="211" t="s">
        <v>141</v>
      </c>
      <c r="AE30" s="844" t="str">
        <f t="shared" si="1"/>
        <v/>
      </c>
      <c r="AF30" s="211" t="s">
        <v>379</v>
      </c>
      <c r="AG30" s="845" t="str">
        <f t="shared" si="2"/>
        <v/>
      </c>
    </row>
    <row r="31" ht="36.75" customHeight="1">
      <c r="A31" s="836">
        <f t="shared" si="3"/>
        <v>21</v>
      </c>
      <c r="B31" s="846" t="str">
        <f>IF('基本情報入力シート'!C74="","",'基本情報入力シート'!C74)</f>
        <v/>
      </c>
      <c r="C31" s="19"/>
      <c r="D31" s="19"/>
      <c r="E31" s="19"/>
      <c r="F31" s="19"/>
      <c r="G31" s="19"/>
      <c r="H31" s="19"/>
      <c r="I31" s="19"/>
      <c r="J31" s="19"/>
      <c r="K31" s="41"/>
      <c r="L31" s="836" t="str">
        <f>IF('基本情報入力シート'!M74="","",'基本情報入力シート'!M74)</f>
        <v/>
      </c>
      <c r="M31" s="836" t="str">
        <f>IF('基本情報入力シート'!R74="","",'基本情報入力シート'!R74)</f>
        <v/>
      </c>
      <c r="N31" s="836" t="str">
        <f>IF('基本情報入力シート'!W74="","",'基本情報入力シート'!W74)</f>
        <v/>
      </c>
      <c r="O31" s="836" t="str">
        <f>IF('基本情報入力シート'!X74="","",'基本情報入力シート'!X74)</f>
        <v/>
      </c>
      <c r="P31" s="838" t="str">
        <f>IF('基本情報入力シート'!Y74="","",'基本情報入力シート'!Y74)</f>
        <v/>
      </c>
      <c r="Q31" s="752" t="str">
        <f>IF('基本情報入力シート'!Z74="","",'基本情報入力シート'!Z74)</f>
        <v/>
      </c>
      <c r="R31" s="753" t="str">
        <f>IF('基本情報入力シート'!AA74="","",'基本情報入力シート'!AA74)</f>
        <v/>
      </c>
      <c r="S31" s="839"/>
      <c r="T31" s="840" t="str">
        <f>IF(P31="","",VLOOKUP(P31,【参考】数式用2!$A$3:$C$26,3,FALSE))))</f>
        <v>#ERROR!</v>
      </c>
      <c r="U31" s="841" t="s">
        <v>98</v>
      </c>
      <c r="V31" s="842"/>
      <c r="W31" s="843" t="s">
        <v>129</v>
      </c>
      <c r="X31" s="842"/>
      <c r="Y31" s="841" t="s">
        <v>378</v>
      </c>
      <c r="Z31" s="842"/>
      <c r="AA31" s="841" t="s">
        <v>129</v>
      </c>
      <c r="AB31" s="842"/>
      <c r="AC31" s="841" t="s">
        <v>130</v>
      </c>
      <c r="AD31" s="211" t="s">
        <v>141</v>
      </c>
      <c r="AE31" s="844" t="str">
        <f t="shared" si="1"/>
        <v/>
      </c>
      <c r="AF31" s="211" t="s">
        <v>379</v>
      </c>
      <c r="AG31" s="845" t="str">
        <f t="shared" si="2"/>
        <v/>
      </c>
    </row>
    <row r="32" ht="36.75" customHeight="1">
      <c r="A32" s="836">
        <f t="shared" si="3"/>
        <v>22</v>
      </c>
      <c r="B32" s="846" t="str">
        <f>IF('基本情報入力シート'!C75="","",'基本情報入力シート'!C75)</f>
        <v/>
      </c>
      <c r="C32" s="19"/>
      <c r="D32" s="19"/>
      <c r="E32" s="19"/>
      <c r="F32" s="19"/>
      <c r="G32" s="19"/>
      <c r="H32" s="19"/>
      <c r="I32" s="19"/>
      <c r="J32" s="19"/>
      <c r="K32" s="41"/>
      <c r="L32" s="836" t="str">
        <f>IF('基本情報入力シート'!M75="","",'基本情報入力シート'!M75)</f>
        <v/>
      </c>
      <c r="M32" s="836" t="str">
        <f>IF('基本情報入力シート'!R75="","",'基本情報入力シート'!R75)</f>
        <v/>
      </c>
      <c r="N32" s="836" t="str">
        <f>IF('基本情報入力シート'!W75="","",'基本情報入力シート'!W75)</f>
        <v/>
      </c>
      <c r="O32" s="836" t="str">
        <f>IF('基本情報入力シート'!X75="","",'基本情報入力シート'!X75)</f>
        <v/>
      </c>
      <c r="P32" s="838" t="str">
        <f>IF('基本情報入力シート'!Y75="","",'基本情報入力シート'!Y75)</f>
        <v/>
      </c>
      <c r="Q32" s="752" t="str">
        <f>IF('基本情報入力シート'!Z75="","",'基本情報入力シート'!Z75)</f>
        <v/>
      </c>
      <c r="R32" s="753" t="str">
        <f>IF('基本情報入力シート'!AA75="","",'基本情報入力シート'!AA75)</f>
        <v/>
      </c>
      <c r="S32" s="839"/>
      <c r="T32" s="840" t="str">
        <f>IF(P32="","",VLOOKUP(P32,【参考】数式用2!$A$3:$C$26,3,FALSE))))</f>
        <v>#ERROR!</v>
      </c>
      <c r="U32" s="841" t="s">
        <v>98</v>
      </c>
      <c r="V32" s="842"/>
      <c r="W32" s="843" t="s">
        <v>129</v>
      </c>
      <c r="X32" s="842"/>
      <c r="Y32" s="841" t="s">
        <v>378</v>
      </c>
      <c r="Z32" s="842"/>
      <c r="AA32" s="841" t="s">
        <v>129</v>
      </c>
      <c r="AB32" s="842"/>
      <c r="AC32" s="841" t="s">
        <v>130</v>
      </c>
      <c r="AD32" s="211" t="s">
        <v>141</v>
      </c>
      <c r="AE32" s="844" t="str">
        <f t="shared" si="1"/>
        <v/>
      </c>
      <c r="AF32" s="211" t="s">
        <v>379</v>
      </c>
      <c r="AG32" s="845" t="str">
        <f t="shared" si="2"/>
        <v/>
      </c>
    </row>
    <row r="33" ht="36.75" customHeight="1">
      <c r="A33" s="836">
        <f t="shared" si="3"/>
        <v>23</v>
      </c>
      <c r="B33" s="846" t="str">
        <f>IF('基本情報入力シート'!C76="","",'基本情報入力シート'!C76)</f>
        <v/>
      </c>
      <c r="C33" s="19"/>
      <c r="D33" s="19"/>
      <c r="E33" s="19"/>
      <c r="F33" s="19"/>
      <c r="G33" s="19"/>
      <c r="H33" s="19"/>
      <c r="I33" s="19"/>
      <c r="J33" s="19"/>
      <c r="K33" s="41"/>
      <c r="L33" s="836" t="str">
        <f>IF('基本情報入力シート'!M76="","",'基本情報入力シート'!M76)</f>
        <v/>
      </c>
      <c r="M33" s="836" t="str">
        <f>IF('基本情報入力シート'!R76="","",'基本情報入力シート'!R76)</f>
        <v/>
      </c>
      <c r="N33" s="836" t="str">
        <f>IF('基本情報入力シート'!W76="","",'基本情報入力シート'!W76)</f>
        <v/>
      </c>
      <c r="O33" s="836" t="str">
        <f>IF('基本情報入力シート'!X76="","",'基本情報入力シート'!X76)</f>
        <v/>
      </c>
      <c r="P33" s="838" t="str">
        <f>IF('基本情報入力シート'!Y76="","",'基本情報入力シート'!Y76)</f>
        <v/>
      </c>
      <c r="Q33" s="752" t="str">
        <f>IF('基本情報入力シート'!Z76="","",'基本情報入力シート'!Z76)</f>
        <v/>
      </c>
      <c r="R33" s="753" t="str">
        <f>IF('基本情報入力シート'!AA76="","",'基本情報入力シート'!AA76)</f>
        <v/>
      </c>
      <c r="S33" s="839"/>
      <c r="T33" s="840" t="str">
        <f>IF(P33="","",VLOOKUP(P33,【参考】数式用2!$A$3:$C$26,3,FALSE))))</f>
        <v>#ERROR!</v>
      </c>
      <c r="U33" s="841" t="s">
        <v>98</v>
      </c>
      <c r="V33" s="842"/>
      <c r="W33" s="843" t="s">
        <v>129</v>
      </c>
      <c r="X33" s="842"/>
      <c r="Y33" s="841" t="s">
        <v>378</v>
      </c>
      <c r="Z33" s="842"/>
      <c r="AA33" s="841" t="s">
        <v>129</v>
      </c>
      <c r="AB33" s="842"/>
      <c r="AC33" s="841" t="s">
        <v>130</v>
      </c>
      <c r="AD33" s="211" t="s">
        <v>141</v>
      </c>
      <c r="AE33" s="844" t="str">
        <f t="shared" si="1"/>
        <v/>
      </c>
      <c r="AF33" s="211" t="s">
        <v>379</v>
      </c>
      <c r="AG33" s="845" t="str">
        <f t="shared" si="2"/>
        <v/>
      </c>
    </row>
    <row r="34" ht="36.75" customHeight="1">
      <c r="A34" s="836">
        <f t="shared" si="3"/>
        <v>24</v>
      </c>
      <c r="B34" s="846" t="str">
        <f>IF('基本情報入力シート'!C77="","",'基本情報入力シート'!C77)</f>
        <v/>
      </c>
      <c r="C34" s="19"/>
      <c r="D34" s="19"/>
      <c r="E34" s="19"/>
      <c r="F34" s="19"/>
      <c r="G34" s="19"/>
      <c r="H34" s="19"/>
      <c r="I34" s="19"/>
      <c r="J34" s="19"/>
      <c r="K34" s="41"/>
      <c r="L34" s="836" t="str">
        <f>IF('基本情報入力シート'!M77="","",'基本情報入力シート'!M77)</f>
        <v/>
      </c>
      <c r="M34" s="836" t="str">
        <f>IF('基本情報入力シート'!R77="","",'基本情報入力シート'!R77)</f>
        <v/>
      </c>
      <c r="N34" s="836" t="str">
        <f>IF('基本情報入力シート'!W77="","",'基本情報入力シート'!W77)</f>
        <v/>
      </c>
      <c r="O34" s="836" t="str">
        <f>IF('基本情報入力シート'!X77="","",'基本情報入力シート'!X77)</f>
        <v/>
      </c>
      <c r="P34" s="838" t="str">
        <f>IF('基本情報入力シート'!Y77="","",'基本情報入力シート'!Y77)</f>
        <v/>
      </c>
      <c r="Q34" s="752" t="str">
        <f>IF('基本情報入力シート'!Z77="","",'基本情報入力シート'!Z77)</f>
        <v/>
      </c>
      <c r="R34" s="753" t="str">
        <f>IF('基本情報入力シート'!AA77="","",'基本情報入力シート'!AA77)</f>
        <v/>
      </c>
      <c r="S34" s="839"/>
      <c r="T34" s="840" t="str">
        <f>IF(P34="","",VLOOKUP(P34,【参考】数式用2!$A$3:$C$26,3,FALSE))))</f>
        <v>#ERROR!</v>
      </c>
      <c r="U34" s="841" t="s">
        <v>98</v>
      </c>
      <c r="V34" s="842"/>
      <c r="W34" s="843" t="s">
        <v>129</v>
      </c>
      <c r="X34" s="842"/>
      <c r="Y34" s="841" t="s">
        <v>378</v>
      </c>
      <c r="Z34" s="842"/>
      <c r="AA34" s="841" t="s">
        <v>129</v>
      </c>
      <c r="AB34" s="842"/>
      <c r="AC34" s="841" t="s">
        <v>130</v>
      </c>
      <c r="AD34" s="211" t="s">
        <v>141</v>
      </c>
      <c r="AE34" s="844" t="str">
        <f t="shared" si="1"/>
        <v/>
      </c>
      <c r="AF34" s="211" t="s">
        <v>379</v>
      </c>
      <c r="AG34" s="845" t="str">
        <f t="shared" si="2"/>
        <v/>
      </c>
    </row>
    <row r="35" ht="36.75" customHeight="1">
      <c r="A35" s="836">
        <f t="shared" si="3"/>
        <v>25</v>
      </c>
      <c r="B35" s="846" t="str">
        <f>IF('基本情報入力シート'!C78="","",'基本情報入力シート'!C78)</f>
        <v/>
      </c>
      <c r="C35" s="19"/>
      <c r="D35" s="19"/>
      <c r="E35" s="19"/>
      <c r="F35" s="19"/>
      <c r="G35" s="19"/>
      <c r="H35" s="19"/>
      <c r="I35" s="19"/>
      <c r="J35" s="19"/>
      <c r="K35" s="41"/>
      <c r="L35" s="836" t="str">
        <f>IF('基本情報入力シート'!M78="","",'基本情報入力シート'!M78)</f>
        <v/>
      </c>
      <c r="M35" s="836" t="str">
        <f>IF('基本情報入力シート'!R78="","",'基本情報入力シート'!R78)</f>
        <v/>
      </c>
      <c r="N35" s="836" t="str">
        <f>IF('基本情報入力シート'!W78="","",'基本情報入力シート'!W78)</f>
        <v/>
      </c>
      <c r="O35" s="836" t="str">
        <f>IF('基本情報入力シート'!X78="","",'基本情報入力シート'!X78)</f>
        <v/>
      </c>
      <c r="P35" s="838" t="str">
        <f>IF('基本情報入力シート'!Y78="","",'基本情報入力シート'!Y78)</f>
        <v/>
      </c>
      <c r="Q35" s="752" t="str">
        <f>IF('基本情報入力シート'!Z78="","",'基本情報入力シート'!Z78)</f>
        <v/>
      </c>
      <c r="R35" s="753" t="str">
        <f>IF('基本情報入力シート'!AA78="","",'基本情報入力シート'!AA78)</f>
        <v/>
      </c>
      <c r="S35" s="839"/>
      <c r="T35" s="840" t="str">
        <f>IF(P35="","",VLOOKUP(P35,【参考】数式用2!$A$3:$C$26,3,FALSE))))</f>
        <v>#ERROR!</v>
      </c>
      <c r="U35" s="841" t="s">
        <v>98</v>
      </c>
      <c r="V35" s="842"/>
      <c r="W35" s="843" t="s">
        <v>129</v>
      </c>
      <c r="X35" s="842"/>
      <c r="Y35" s="841" t="s">
        <v>378</v>
      </c>
      <c r="Z35" s="842"/>
      <c r="AA35" s="841" t="s">
        <v>129</v>
      </c>
      <c r="AB35" s="842"/>
      <c r="AC35" s="841" t="s">
        <v>130</v>
      </c>
      <c r="AD35" s="211" t="s">
        <v>141</v>
      </c>
      <c r="AE35" s="844" t="str">
        <f t="shared" si="1"/>
        <v/>
      </c>
      <c r="AF35" s="211" t="s">
        <v>379</v>
      </c>
      <c r="AG35" s="845" t="str">
        <f t="shared" si="2"/>
        <v/>
      </c>
    </row>
    <row r="36" ht="36.75" customHeight="1">
      <c r="A36" s="836">
        <f t="shared" si="3"/>
        <v>26</v>
      </c>
      <c r="B36" s="846" t="str">
        <f>IF('基本情報入力シート'!C79="","",'基本情報入力シート'!C79)</f>
        <v/>
      </c>
      <c r="C36" s="19"/>
      <c r="D36" s="19"/>
      <c r="E36" s="19"/>
      <c r="F36" s="19"/>
      <c r="G36" s="19"/>
      <c r="H36" s="19"/>
      <c r="I36" s="19"/>
      <c r="J36" s="19"/>
      <c r="K36" s="41"/>
      <c r="L36" s="836" t="str">
        <f>IF('基本情報入力シート'!M79="","",'基本情報入力シート'!M79)</f>
        <v/>
      </c>
      <c r="M36" s="836" t="str">
        <f>IF('基本情報入力シート'!R79="","",'基本情報入力シート'!R79)</f>
        <v/>
      </c>
      <c r="N36" s="836" t="str">
        <f>IF('基本情報入力シート'!W79="","",'基本情報入力シート'!W79)</f>
        <v/>
      </c>
      <c r="O36" s="836" t="str">
        <f>IF('基本情報入力シート'!X79="","",'基本情報入力シート'!X79)</f>
        <v/>
      </c>
      <c r="P36" s="838" t="str">
        <f>IF('基本情報入力シート'!Y79="","",'基本情報入力シート'!Y79)</f>
        <v/>
      </c>
      <c r="Q36" s="752" t="str">
        <f>IF('基本情報入力シート'!Z79="","",'基本情報入力シート'!Z79)</f>
        <v/>
      </c>
      <c r="R36" s="753" t="str">
        <f>IF('基本情報入力シート'!AA79="","",'基本情報入力シート'!AA79)</f>
        <v/>
      </c>
      <c r="S36" s="839"/>
      <c r="T36" s="840" t="str">
        <f>IF(P36="","",VLOOKUP(P36,【参考】数式用2!$A$3:$C$26,3,FALSE))))</f>
        <v>#ERROR!</v>
      </c>
      <c r="U36" s="841" t="s">
        <v>98</v>
      </c>
      <c r="V36" s="842"/>
      <c r="W36" s="843" t="s">
        <v>129</v>
      </c>
      <c r="X36" s="842"/>
      <c r="Y36" s="841" t="s">
        <v>378</v>
      </c>
      <c r="Z36" s="842"/>
      <c r="AA36" s="841" t="s">
        <v>129</v>
      </c>
      <c r="AB36" s="842"/>
      <c r="AC36" s="841" t="s">
        <v>130</v>
      </c>
      <c r="AD36" s="211" t="s">
        <v>141</v>
      </c>
      <c r="AE36" s="844" t="str">
        <f t="shared" si="1"/>
        <v/>
      </c>
      <c r="AF36" s="211" t="s">
        <v>379</v>
      </c>
      <c r="AG36" s="845" t="str">
        <f t="shared" si="2"/>
        <v/>
      </c>
    </row>
    <row r="37" ht="36.75" customHeight="1">
      <c r="A37" s="836">
        <f t="shared" si="3"/>
        <v>27</v>
      </c>
      <c r="B37" s="846" t="str">
        <f>IF('基本情報入力シート'!C80="","",'基本情報入力シート'!C80)</f>
        <v/>
      </c>
      <c r="C37" s="19"/>
      <c r="D37" s="19"/>
      <c r="E37" s="19"/>
      <c r="F37" s="19"/>
      <c r="G37" s="19"/>
      <c r="H37" s="19"/>
      <c r="I37" s="19"/>
      <c r="J37" s="19"/>
      <c r="K37" s="41"/>
      <c r="L37" s="836" t="str">
        <f>IF('基本情報入力シート'!M80="","",'基本情報入力シート'!M80)</f>
        <v/>
      </c>
      <c r="M37" s="836" t="str">
        <f>IF('基本情報入力シート'!R80="","",'基本情報入力シート'!R80)</f>
        <v/>
      </c>
      <c r="N37" s="836" t="str">
        <f>IF('基本情報入力シート'!W80="","",'基本情報入力シート'!W80)</f>
        <v/>
      </c>
      <c r="O37" s="836" t="str">
        <f>IF('基本情報入力シート'!X80="","",'基本情報入力シート'!X80)</f>
        <v/>
      </c>
      <c r="P37" s="838" t="str">
        <f>IF('基本情報入力シート'!Y80="","",'基本情報入力シート'!Y80)</f>
        <v/>
      </c>
      <c r="Q37" s="752" t="str">
        <f>IF('基本情報入力シート'!Z80="","",'基本情報入力シート'!Z80)</f>
        <v/>
      </c>
      <c r="R37" s="753" t="str">
        <f>IF('基本情報入力シート'!AA80="","",'基本情報入力シート'!AA80)</f>
        <v/>
      </c>
      <c r="S37" s="839"/>
      <c r="T37" s="840" t="str">
        <f>IF(P37="","",VLOOKUP(P37,【参考】数式用2!$A$3:$C$26,3,FALSE))))</f>
        <v>#ERROR!</v>
      </c>
      <c r="U37" s="841" t="s">
        <v>98</v>
      </c>
      <c r="V37" s="842"/>
      <c r="W37" s="843" t="s">
        <v>129</v>
      </c>
      <c r="X37" s="842"/>
      <c r="Y37" s="841" t="s">
        <v>378</v>
      </c>
      <c r="Z37" s="842"/>
      <c r="AA37" s="841" t="s">
        <v>129</v>
      </c>
      <c r="AB37" s="842"/>
      <c r="AC37" s="841" t="s">
        <v>130</v>
      </c>
      <c r="AD37" s="211" t="s">
        <v>141</v>
      </c>
      <c r="AE37" s="844" t="str">
        <f t="shared" si="1"/>
        <v/>
      </c>
      <c r="AF37" s="211" t="s">
        <v>379</v>
      </c>
      <c r="AG37" s="845" t="str">
        <f t="shared" si="2"/>
        <v/>
      </c>
    </row>
    <row r="38" ht="36.75" customHeight="1">
      <c r="A38" s="836">
        <f t="shared" si="3"/>
        <v>28</v>
      </c>
      <c r="B38" s="846" t="str">
        <f>IF('基本情報入力シート'!C81="","",'基本情報入力シート'!C81)</f>
        <v/>
      </c>
      <c r="C38" s="19"/>
      <c r="D38" s="19"/>
      <c r="E38" s="19"/>
      <c r="F38" s="19"/>
      <c r="G38" s="19"/>
      <c r="H38" s="19"/>
      <c r="I38" s="19"/>
      <c r="J38" s="19"/>
      <c r="K38" s="41"/>
      <c r="L38" s="836" t="str">
        <f>IF('基本情報入力シート'!M81="","",'基本情報入力シート'!M81)</f>
        <v/>
      </c>
      <c r="M38" s="836" t="str">
        <f>IF('基本情報入力シート'!R81="","",'基本情報入力シート'!R81)</f>
        <v/>
      </c>
      <c r="N38" s="836" t="str">
        <f>IF('基本情報入力シート'!W81="","",'基本情報入力シート'!W81)</f>
        <v/>
      </c>
      <c r="O38" s="836" t="str">
        <f>IF('基本情報入力シート'!X81="","",'基本情報入力シート'!X81)</f>
        <v/>
      </c>
      <c r="P38" s="838" t="str">
        <f>IF('基本情報入力シート'!Y81="","",'基本情報入力シート'!Y81)</f>
        <v/>
      </c>
      <c r="Q38" s="752" t="str">
        <f>IF('基本情報入力シート'!Z81="","",'基本情報入力シート'!Z81)</f>
        <v/>
      </c>
      <c r="R38" s="753" t="str">
        <f>IF('基本情報入力シート'!AA81="","",'基本情報入力シート'!AA81)</f>
        <v/>
      </c>
      <c r="S38" s="839"/>
      <c r="T38" s="840" t="str">
        <f>IF(P38="","",VLOOKUP(P38,【参考】数式用2!$A$3:$C$26,3,FALSE))))</f>
        <v>#ERROR!</v>
      </c>
      <c r="U38" s="841" t="s">
        <v>98</v>
      </c>
      <c r="V38" s="842"/>
      <c r="W38" s="843" t="s">
        <v>129</v>
      </c>
      <c r="X38" s="842"/>
      <c r="Y38" s="841" t="s">
        <v>378</v>
      </c>
      <c r="Z38" s="842"/>
      <c r="AA38" s="841" t="s">
        <v>129</v>
      </c>
      <c r="AB38" s="842"/>
      <c r="AC38" s="841" t="s">
        <v>130</v>
      </c>
      <c r="AD38" s="211" t="s">
        <v>141</v>
      </c>
      <c r="AE38" s="844" t="str">
        <f t="shared" si="1"/>
        <v/>
      </c>
      <c r="AF38" s="211" t="s">
        <v>379</v>
      </c>
      <c r="AG38" s="845" t="str">
        <f t="shared" si="2"/>
        <v/>
      </c>
    </row>
    <row r="39" ht="36.75" customHeight="1">
      <c r="A39" s="836">
        <f t="shared" si="3"/>
        <v>29</v>
      </c>
      <c r="B39" s="846" t="str">
        <f>IF('基本情報入力シート'!C82="","",'基本情報入力シート'!C82)</f>
        <v/>
      </c>
      <c r="C39" s="19"/>
      <c r="D39" s="19"/>
      <c r="E39" s="19"/>
      <c r="F39" s="19"/>
      <c r="G39" s="19"/>
      <c r="H39" s="19"/>
      <c r="I39" s="19"/>
      <c r="J39" s="19"/>
      <c r="K39" s="41"/>
      <c r="L39" s="836" t="str">
        <f>IF('基本情報入力シート'!M82="","",'基本情報入力シート'!M82)</f>
        <v/>
      </c>
      <c r="M39" s="836" t="str">
        <f>IF('基本情報入力シート'!R82="","",'基本情報入力シート'!R82)</f>
        <v/>
      </c>
      <c r="N39" s="836" t="str">
        <f>IF('基本情報入力シート'!W82="","",'基本情報入力シート'!W82)</f>
        <v/>
      </c>
      <c r="O39" s="836" t="str">
        <f>IF('基本情報入力シート'!X82="","",'基本情報入力シート'!X82)</f>
        <v/>
      </c>
      <c r="P39" s="838" t="str">
        <f>IF('基本情報入力シート'!Y82="","",'基本情報入力シート'!Y82)</f>
        <v/>
      </c>
      <c r="Q39" s="752" t="str">
        <f>IF('基本情報入力シート'!Z82="","",'基本情報入力シート'!Z82)</f>
        <v/>
      </c>
      <c r="R39" s="753" t="str">
        <f>IF('基本情報入力シート'!AA82="","",'基本情報入力シート'!AA82)</f>
        <v/>
      </c>
      <c r="S39" s="839"/>
      <c r="T39" s="840" t="str">
        <f>IF(P39="","",VLOOKUP(P39,【参考】数式用2!$A$3:$C$26,3,FALSE))))</f>
        <v>#ERROR!</v>
      </c>
      <c r="U39" s="841" t="s">
        <v>98</v>
      </c>
      <c r="V39" s="842"/>
      <c r="W39" s="843" t="s">
        <v>129</v>
      </c>
      <c r="X39" s="842"/>
      <c r="Y39" s="841" t="s">
        <v>378</v>
      </c>
      <c r="Z39" s="842"/>
      <c r="AA39" s="841" t="s">
        <v>129</v>
      </c>
      <c r="AB39" s="842"/>
      <c r="AC39" s="841" t="s">
        <v>130</v>
      </c>
      <c r="AD39" s="211" t="s">
        <v>141</v>
      </c>
      <c r="AE39" s="844" t="str">
        <f t="shared" si="1"/>
        <v/>
      </c>
      <c r="AF39" s="211" t="s">
        <v>379</v>
      </c>
      <c r="AG39" s="845" t="str">
        <f t="shared" si="2"/>
        <v/>
      </c>
    </row>
    <row r="40" ht="36.75" customHeight="1">
      <c r="A40" s="836">
        <f t="shared" si="3"/>
        <v>30</v>
      </c>
      <c r="B40" s="846" t="str">
        <f>IF('基本情報入力シート'!C83="","",'基本情報入力シート'!C83)</f>
        <v/>
      </c>
      <c r="C40" s="19"/>
      <c r="D40" s="19"/>
      <c r="E40" s="19"/>
      <c r="F40" s="19"/>
      <c r="G40" s="19"/>
      <c r="H40" s="19"/>
      <c r="I40" s="19"/>
      <c r="J40" s="19"/>
      <c r="K40" s="41"/>
      <c r="L40" s="836" t="str">
        <f>IF('基本情報入力シート'!M83="","",'基本情報入力シート'!M83)</f>
        <v/>
      </c>
      <c r="M40" s="836" t="str">
        <f>IF('基本情報入力シート'!R83="","",'基本情報入力シート'!R83)</f>
        <v/>
      </c>
      <c r="N40" s="836" t="str">
        <f>IF('基本情報入力シート'!W83="","",'基本情報入力シート'!W83)</f>
        <v/>
      </c>
      <c r="O40" s="836" t="str">
        <f>IF('基本情報入力シート'!X83="","",'基本情報入力シート'!X83)</f>
        <v/>
      </c>
      <c r="P40" s="838" t="str">
        <f>IF('基本情報入力シート'!Y83="","",'基本情報入力シート'!Y83)</f>
        <v/>
      </c>
      <c r="Q40" s="752" t="str">
        <f>IF('基本情報入力シート'!Z83="","",'基本情報入力シート'!Z83)</f>
        <v/>
      </c>
      <c r="R40" s="753" t="str">
        <f>IF('基本情報入力シート'!AA83="","",'基本情報入力シート'!AA83)</f>
        <v/>
      </c>
      <c r="S40" s="839"/>
      <c r="T40" s="840" t="str">
        <f>IF(P40="","",VLOOKUP(P40,【参考】数式用2!$A$3:$C$26,3,FALSE))))</f>
        <v>#ERROR!</v>
      </c>
      <c r="U40" s="841" t="s">
        <v>98</v>
      </c>
      <c r="V40" s="842"/>
      <c r="W40" s="843" t="s">
        <v>129</v>
      </c>
      <c r="X40" s="842"/>
      <c r="Y40" s="841" t="s">
        <v>378</v>
      </c>
      <c r="Z40" s="842"/>
      <c r="AA40" s="841" t="s">
        <v>129</v>
      </c>
      <c r="AB40" s="842"/>
      <c r="AC40" s="841" t="s">
        <v>130</v>
      </c>
      <c r="AD40" s="211" t="s">
        <v>141</v>
      </c>
      <c r="AE40" s="844" t="str">
        <f t="shared" si="1"/>
        <v/>
      </c>
      <c r="AF40" s="211" t="s">
        <v>379</v>
      </c>
      <c r="AG40" s="845" t="str">
        <f t="shared" si="2"/>
        <v/>
      </c>
    </row>
    <row r="41" ht="36.75" customHeight="1">
      <c r="A41" s="836">
        <f t="shared" si="3"/>
        <v>31</v>
      </c>
      <c r="B41" s="846" t="str">
        <f>IF('基本情報入力シート'!C84="","",'基本情報入力シート'!C84)</f>
        <v/>
      </c>
      <c r="C41" s="19"/>
      <c r="D41" s="19"/>
      <c r="E41" s="19"/>
      <c r="F41" s="19"/>
      <c r="G41" s="19"/>
      <c r="H41" s="19"/>
      <c r="I41" s="19"/>
      <c r="J41" s="19"/>
      <c r="K41" s="41"/>
      <c r="L41" s="836" t="str">
        <f>IF('基本情報入力シート'!M84="","",'基本情報入力シート'!M84)</f>
        <v/>
      </c>
      <c r="M41" s="836" t="str">
        <f>IF('基本情報入力シート'!R84="","",'基本情報入力シート'!R84)</f>
        <v/>
      </c>
      <c r="N41" s="836" t="str">
        <f>IF('基本情報入力シート'!W84="","",'基本情報入力シート'!W84)</f>
        <v/>
      </c>
      <c r="O41" s="836" t="str">
        <f>IF('基本情報入力シート'!X84="","",'基本情報入力シート'!X84)</f>
        <v/>
      </c>
      <c r="P41" s="838" t="str">
        <f>IF('基本情報入力シート'!Y84="","",'基本情報入力シート'!Y84)</f>
        <v/>
      </c>
      <c r="Q41" s="752" t="str">
        <f>IF('基本情報入力シート'!Z84="","",'基本情報入力シート'!Z84)</f>
        <v/>
      </c>
      <c r="R41" s="753" t="str">
        <f>IF('基本情報入力シート'!AA84="","",'基本情報入力シート'!AA84)</f>
        <v/>
      </c>
      <c r="S41" s="839"/>
      <c r="T41" s="840" t="str">
        <f>IF(P41="","",VLOOKUP(P41,【参考】数式用2!$A$3:$C$26,3,FALSE))))</f>
        <v>#ERROR!</v>
      </c>
      <c r="U41" s="841" t="s">
        <v>98</v>
      </c>
      <c r="V41" s="842"/>
      <c r="W41" s="843" t="s">
        <v>129</v>
      </c>
      <c r="X41" s="842"/>
      <c r="Y41" s="841" t="s">
        <v>378</v>
      </c>
      <c r="Z41" s="842"/>
      <c r="AA41" s="841" t="s">
        <v>129</v>
      </c>
      <c r="AB41" s="842"/>
      <c r="AC41" s="841" t="s">
        <v>130</v>
      </c>
      <c r="AD41" s="211" t="s">
        <v>141</v>
      </c>
      <c r="AE41" s="844" t="str">
        <f t="shared" si="1"/>
        <v/>
      </c>
      <c r="AF41" s="211" t="s">
        <v>379</v>
      </c>
      <c r="AG41" s="845" t="str">
        <f t="shared" si="2"/>
        <v/>
      </c>
    </row>
    <row r="42" ht="36.75" customHeight="1">
      <c r="A42" s="836">
        <f t="shared" si="3"/>
        <v>32</v>
      </c>
      <c r="B42" s="846" t="str">
        <f>IF('基本情報入力シート'!C85="","",'基本情報入力シート'!C85)</f>
        <v/>
      </c>
      <c r="C42" s="19"/>
      <c r="D42" s="19"/>
      <c r="E42" s="19"/>
      <c r="F42" s="19"/>
      <c r="G42" s="19"/>
      <c r="H42" s="19"/>
      <c r="I42" s="19"/>
      <c r="J42" s="19"/>
      <c r="K42" s="41"/>
      <c r="L42" s="836" t="str">
        <f>IF('基本情報入力シート'!M85="","",'基本情報入力シート'!M85)</f>
        <v/>
      </c>
      <c r="M42" s="836" t="str">
        <f>IF('基本情報入力シート'!R85="","",'基本情報入力シート'!R85)</f>
        <v/>
      </c>
      <c r="N42" s="836" t="str">
        <f>IF('基本情報入力シート'!W85="","",'基本情報入力シート'!W85)</f>
        <v/>
      </c>
      <c r="O42" s="836" t="str">
        <f>IF('基本情報入力シート'!X85="","",'基本情報入力シート'!X85)</f>
        <v/>
      </c>
      <c r="P42" s="838" t="str">
        <f>IF('基本情報入力シート'!Y85="","",'基本情報入力シート'!Y85)</f>
        <v/>
      </c>
      <c r="Q42" s="752" t="str">
        <f>IF('基本情報入力シート'!Z85="","",'基本情報入力シート'!Z85)</f>
        <v/>
      </c>
      <c r="R42" s="753" t="str">
        <f>IF('基本情報入力シート'!AA85="","",'基本情報入力シート'!AA85)</f>
        <v/>
      </c>
      <c r="S42" s="839"/>
      <c r="T42" s="840" t="str">
        <f>IF(P42="","",VLOOKUP(P42,【参考】数式用2!$A$3:$C$26,3,FALSE))))</f>
        <v>#ERROR!</v>
      </c>
      <c r="U42" s="841" t="s">
        <v>98</v>
      </c>
      <c r="V42" s="842"/>
      <c r="W42" s="843" t="s">
        <v>129</v>
      </c>
      <c r="X42" s="842"/>
      <c r="Y42" s="841" t="s">
        <v>378</v>
      </c>
      <c r="Z42" s="842"/>
      <c r="AA42" s="841" t="s">
        <v>129</v>
      </c>
      <c r="AB42" s="842"/>
      <c r="AC42" s="841" t="s">
        <v>130</v>
      </c>
      <c r="AD42" s="211" t="s">
        <v>141</v>
      </c>
      <c r="AE42" s="844" t="str">
        <f t="shared" si="1"/>
        <v/>
      </c>
      <c r="AF42" s="211" t="s">
        <v>379</v>
      </c>
      <c r="AG42" s="845" t="str">
        <f t="shared" si="2"/>
        <v/>
      </c>
    </row>
    <row r="43" ht="36.75" customHeight="1">
      <c r="A43" s="836">
        <f t="shared" si="3"/>
        <v>33</v>
      </c>
      <c r="B43" s="846" t="str">
        <f>IF('基本情報入力シート'!C86="","",'基本情報入力シート'!C86)</f>
        <v/>
      </c>
      <c r="C43" s="19"/>
      <c r="D43" s="19"/>
      <c r="E43" s="19"/>
      <c r="F43" s="19"/>
      <c r="G43" s="19"/>
      <c r="H43" s="19"/>
      <c r="I43" s="19"/>
      <c r="J43" s="19"/>
      <c r="K43" s="41"/>
      <c r="L43" s="836" t="str">
        <f>IF('基本情報入力シート'!M86="","",'基本情報入力シート'!M86)</f>
        <v/>
      </c>
      <c r="M43" s="836" t="str">
        <f>IF('基本情報入力シート'!R86="","",'基本情報入力シート'!R86)</f>
        <v/>
      </c>
      <c r="N43" s="836" t="str">
        <f>IF('基本情報入力シート'!W86="","",'基本情報入力シート'!W86)</f>
        <v/>
      </c>
      <c r="O43" s="836" t="str">
        <f>IF('基本情報入力シート'!X86="","",'基本情報入力シート'!X86)</f>
        <v/>
      </c>
      <c r="P43" s="838" t="str">
        <f>IF('基本情報入力シート'!Y86="","",'基本情報入力シート'!Y86)</f>
        <v/>
      </c>
      <c r="Q43" s="752" t="str">
        <f>IF('基本情報入力シート'!Z86="","",'基本情報入力シート'!Z86)</f>
        <v/>
      </c>
      <c r="R43" s="753" t="str">
        <f>IF('基本情報入力シート'!AA86="","",'基本情報入力シート'!AA86)</f>
        <v/>
      </c>
      <c r="S43" s="839"/>
      <c r="T43" s="840" t="str">
        <f>IF(P43="","",VLOOKUP(P43,【参考】数式用2!$A$3:$C$26,3,FALSE))))</f>
        <v>#ERROR!</v>
      </c>
      <c r="U43" s="841" t="s">
        <v>98</v>
      </c>
      <c r="V43" s="842"/>
      <c r="W43" s="843" t="s">
        <v>129</v>
      </c>
      <c r="X43" s="842"/>
      <c r="Y43" s="841" t="s">
        <v>378</v>
      </c>
      <c r="Z43" s="842"/>
      <c r="AA43" s="841" t="s">
        <v>129</v>
      </c>
      <c r="AB43" s="842"/>
      <c r="AC43" s="841" t="s">
        <v>130</v>
      </c>
      <c r="AD43" s="211" t="s">
        <v>141</v>
      </c>
      <c r="AE43" s="844" t="str">
        <f t="shared" si="1"/>
        <v/>
      </c>
      <c r="AF43" s="211" t="s">
        <v>379</v>
      </c>
      <c r="AG43" s="845" t="str">
        <f t="shared" si="2"/>
        <v/>
      </c>
    </row>
    <row r="44" ht="36.75" customHeight="1">
      <c r="A44" s="836">
        <f t="shared" si="3"/>
        <v>34</v>
      </c>
      <c r="B44" s="846" t="str">
        <f>IF('基本情報入力シート'!C87="","",'基本情報入力シート'!C87)</f>
        <v/>
      </c>
      <c r="C44" s="19"/>
      <c r="D44" s="19"/>
      <c r="E44" s="19"/>
      <c r="F44" s="19"/>
      <c r="G44" s="19"/>
      <c r="H44" s="19"/>
      <c r="I44" s="19"/>
      <c r="J44" s="19"/>
      <c r="K44" s="41"/>
      <c r="L44" s="836" t="str">
        <f>IF('基本情報入力シート'!M87="","",'基本情報入力シート'!M87)</f>
        <v/>
      </c>
      <c r="M44" s="836" t="str">
        <f>IF('基本情報入力シート'!R87="","",'基本情報入力シート'!R87)</f>
        <v/>
      </c>
      <c r="N44" s="836" t="str">
        <f>IF('基本情報入力シート'!W87="","",'基本情報入力シート'!W87)</f>
        <v/>
      </c>
      <c r="O44" s="836" t="str">
        <f>IF('基本情報入力シート'!X87="","",'基本情報入力シート'!X87)</f>
        <v/>
      </c>
      <c r="P44" s="838" t="str">
        <f>IF('基本情報入力シート'!Y87="","",'基本情報入力シート'!Y87)</f>
        <v/>
      </c>
      <c r="Q44" s="752" t="str">
        <f>IF('基本情報入力シート'!Z87="","",'基本情報入力シート'!Z87)</f>
        <v/>
      </c>
      <c r="R44" s="753" t="str">
        <f>IF('基本情報入力シート'!AA87="","",'基本情報入力シート'!AA87)</f>
        <v/>
      </c>
      <c r="S44" s="839"/>
      <c r="T44" s="840" t="str">
        <f>IF(P44="","",VLOOKUP(P44,【参考】数式用2!$A$3:$C$26,3,FALSE))))</f>
        <v>#ERROR!</v>
      </c>
      <c r="U44" s="841" t="s">
        <v>98</v>
      </c>
      <c r="V44" s="842"/>
      <c r="W44" s="843" t="s">
        <v>129</v>
      </c>
      <c r="X44" s="842"/>
      <c r="Y44" s="841" t="s">
        <v>378</v>
      </c>
      <c r="Z44" s="842"/>
      <c r="AA44" s="841" t="s">
        <v>129</v>
      </c>
      <c r="AB44" s="842"/>
      <c r="AC44" s="841" t="s">
        <v>130</v>
      </c>
      <c r="AD44" s="211" t="s">
        <v>141</v>
      </c>
      <c r="AE44" s="844" t="str">
        <f t="shared" si="1"/>
        <v/>
      </c>
      <c r="AF44" s="211" t="s">
        <v>379</v>
      </c>
      <c r="AG44" s="845" t="str">
        <f t="shared" si="2"/>
        <v/>
      </c>
    </row>
    <row r="45" ht="36.75" customHeight="1">
      <c r="A45" s="836">
        <f t="shared" si="3"/>
        <v>35</v>
      </c>
      <c r="B45" s="846" t="str">
        <f>IF('基本情報入力シート'!C88="","",'基本情報入力シート'!C88)</f>
        <v/>
      </c>
      <c r="C45" s="19"/>
      <c r="D45" s="19"/>
      <c r="E45" s="19"/>
      <c r="F45" s="19"/>
      <c r="G45" s="19"/>
      <c r="H45" s="19"/>
      <c r="I45" s="19"/>
      <c r="J45" s="19"/>
      <c r="K45" s="41"/>
      <c r="L45" s="836" t="str">
        <f>IF('基本情報入力シート'!M88="","",'基本情報入力シート'!M88)</f>
        <v/>
      </c>
      <c r="M45" s="836" t="str">
        <f>IF('基本情報入力シート'!R88="","",'基本情報入力シート'!R88)</f>
        <v/>
      </c>
      <c r="N45" s="836" t="str">
        <f>IF('基本情報入力シート'!W88="","",'基本情報入力シート'!W88)</f>
        <v/>
      </c>
      <c r="O45" s="836" t="str">
        <f>IF('基本情報入力シート'!X88="","",'基本情報入力シート'!X88)</f>
        <v/>
      </c>
      <c r="P45" s="838" t="str">
        <f>IF('基本情報入力シート'!Y88="","",'基本情報入力シート'!Y88)</f>
        <v/>
      </c>
      <c r="Q45" s="752" t="str">
        <f>IF('基本情報入力シート'!Z88="","",'基本情報入力シート'!Z88)</f>
        <v/>
      </c>
      <c r="R45" s="753" t="str">
        <f>IF('基本情報入力シート'!AA88="","",'基本情報入力シート'!AA88)</f>
        <v/>
      </c>
      <c r="S45" s="839"/>
      <c r="T45" s="840" t="str">
        <f>IF(P45="","",VLOOKUP(P45,【参考】数式用2!$A$3:$C$26,3,FALSE))))</f>
        <v>#ERROR!</v>
      </c>
      <c r="U45" s="841" t="s">
        <v>98</v>
      </c>
      <c r="V45" s="842"/>
      <c r="W45" s="843" t="s">
        <v>129</v>
      </c>
      <c r="X45" s="842"/>
      <c r="Y45" s="841" t="s">
        <v>378</v>
      </c>
      <c r="Z45" s="842"/>
      <c r="AA45" s="841" t="s">
        <v>129</v>
      </c>
      <c r="AB45" s="842"/>
      <c r="AC45" s="841" t="s">
        <v>130</v>
      </c>
      <c r="AD45" s="211" t="s">
        <v>141</v>
      </c>
      <c r="AE45" s="844" t="str">
        <f t="shared" si="1"/>
        <v/>
      </c>
      <c r="AF45" s="211" t="s">
        <v>379</v>
      </c>
      <c r="AG45" s="845" t="str">
        <f t="shared" si="2"/>
        <v/>
      </c>
    </row>
    <row r="46" ht="36.75" customHeight="1">
      <c r="A46" s="836">
        <f t="shared" si="3"/>
        <v>36</v>
      </c>
      <c r="B46" s="846" t="str">
        <f>IF('基本情報入力シート'!C89="","",'基本情報入力シート'!C89)</f>
        <v/>
      </c>
      <c r="C46" s="19"/>
      <c r="D46" s="19"/>
      <c r="E46" s="19"/>
      <c r="F46" s="19"/>
      <c r="G46" s="19"/>
      <c r="H46" s="19"/>
      <c r="I46" s="19"/>
      <c r="J46" s="19"/>
      <c r="K46" s="41"/>
      <c r="L46" s="836" t="str">
        <f>IF('基本情報入力シート'!M89="","",'基本情報入力シート'!M89)</f>
        <v/>
      </c>
      <c r="M46" s="836" t="str">
        <f>IF('基本情報入力シート'!R89="","",'基本情報入力シート'!R89)</f>
        <v/>
      </c>
      <c r="N46" s="836" t="str">
        <f>IF('基本情報入力シート'!W89="","",'基本情報入力シート'!W89)</f>
        <v/>
      </c>
      <c r="O46" s="836" t="str">
        <f>IF('基本情報入力シート'!X89="","",'基本情報入力シート'!X89)</f>
        <v/>
      </c>
      <c r="P46" s="838" t="str">
        <f>IF('基本情報入力シート'!Y89="","",'基本情報入力シート'!Y89)</f>
        <v/>
      </c>
      <c r="Q46" s="752" t="str">
        <f>IF('基本情報入力シート'!Z89="","",'基本情報入力シート'!Z89)</f>
        <v/>
      </c>
      <c r="R46" s="753" t="str">
        <f>IF('基本情報入力シート'!AA89="","",'基本情報入力シート'!AA89)</f>
        <v/>
      </c>
      <c r="S46" s="839"/>
      <c r="T46" s="840" t="str">
        <f>IF(P46="","",VLOOKUP(P46,【参考】数式用2!$A$3:$C$26,3,FALSE))))</f>
        <v>#ERROR!</v>
      </c>
      <c r="U46" s="841" t="s">
        <v>98</v>
      </c>
      <c r="V46" s="842"/>
      <c r="W46" s="843" t="s">
        <v>129</v>
      </c>
      <c r="X46" s="842"/>
      <c r="Y46" s="841" t="s">
        <v>378</v>
      </c>
      <c r="Z46" s="842"/>
      <c r="AA46" s="841" t="s">
        <v>129</v>
      </c>
      <c r="AB46" s="842"/>
      <c r="AC46" s="841" t="s">
        <v>130</v>
      </c>
      <c r="AD46" s="211" t="s">
        <v>141</v>
      </c>
      <c r="AE46" s="844" t="str">
        <f t="shared" si="1"/>
        <v/>
      </c>
      <c r="AF46" s="211" t="s">
        <v>379</v>
      </c>
      <c r="AG46" s="845" t="str">
        <f t="shared" si="2"/>
        <v/>
      </c>
    </row>
    <row r="47" ht="36.75" customHeight="1">
      <c r="A47" s="836">
        <f t="shared" si="3"/>
        <v>37</v>
      </c>
      <c r="B47" s="846" t="str">
        <f>IF('基本情報入力シート'!C90="","",'基本情報入力シート'!C90)</f>
        <v/>
      </c>
      <c r="C47" s="19"/>
      <c r="D47" s="19"/>
      <c r="E47" s="19"/>
      <c r="F47" s="19"/>
      <c r="G47" s="19"/>
      <c r="H47" s="19"/>
      <c r="I47" s="19"/>
      <c r="J47" s="19"/>
      <c r="K47" s="41"/>
      <c r="L47" s="836" t="str">
        <f>IF('基本情報入力シート'!M90="","",'基本情報入力シート'!M90)</f>
        <v/>
      </c>
      <c r="M47" s="836" t="str">
        <f>IF('基本情報入力シート'!R90="","",'基本情報入力シート'!R90)</f>
        <v/>
      </c>
      <c r="N47" s="836" t="str">
        <f>IF('基本情報入力シート'!W90="","",'基本情報入力シート'!W90)</f>
        <v/>
      </c>
      <c r="O47" s="836" t="str">
        <f>IF('基本情報入力シート'!X90="","",'基本情報入力シート'!X90)</f>
        <v/>
      </c>
      <c r="P47" s="838" t="str">
        <f>IF('基本情報入力シート'!Y90="","",'基本情報入力シート'!Y90)</f>
        <v/>
      </c>
      <c r="Q47" s="752" t="str">
        <f>IF('基本情報入力シート'!Z90="","",'基本情報入力シート'!Z90)</f>
        <v/>
      </c>
      <c r="R47" s="753" t="str">
        <f>IF('基本情報入力シート'!AA90="","",'基本情報入力シート'!AA90)</f>
        <v/>
      </c>
      <c r="S47" s="839"/>
      <c r="T47" s="840" t="str">
        <f>IF(P47="","",VLOOKUP(P47,【参考】数式用2!$A$3:$C$26,3,FALSE))))</f>
        <v>#ERROR!</v>
      </c>
      <c r="U47" s="841" t="s">
        <v>98</v>
      </c>
      <c r="V47" s="842"/>
      <c r="W47" s="843" t="s">
        <v>129</v>
      </c>
      <c r="X47" s="842"/>
      <c r="Y47" s="841" t="s">
        <v>378</v>
      </c>
      <c r="Z47" s="842"/>
      <c r="AA47" s="841" t="s">
        <v>129</v>
      </c>
      <c r="AB47" s="842"/>
      <c r="AC47" s="841" t="s">
        <v>130</v>
      </c>
      <c r="AD47" s="211" t="s">
        <v>141</v>
      </c>
      <c r="AE47" s="844" t="str">
        <f t="shared" si="1"/>
        <v/>
      </c>
      <c r="AF47" s="211" t="s">
        <v>379</v>
      </c>
      <c r="AG47" s="845" t="str">
        <f t="shared" si="2"/>
        <v/>
      </c>
    </row>
    <row r="48" ht="36.75" customHeight="1">
      <c r="A48" s="836">
        <f t="shared" si="3"/>
        <v>38</v>
      </c>
      <c r="B48" s="846" t="str">
        <f>IF('基本情報入力シート'!C91="","",'基本情報入力シート'!C91)</f>
        <v/>
      </c>
      <c r="C48" s="19"/>
      <c r="D48" s="19"/>
      <c r="E48" s="19"/>
      <c r="F48" s="19"/>
      <c r="G48" s="19"/>
      <c r="H48" s="19"/>
      <c r="I48" s="19"/>
      <c r="J48" s="19"/>
      <c r="K48" s="41"/>
      <c r="L48" s="836" t="str">
        <f>IF('基本情報入力シート'!M91="","",'基本情報入力シート'!M91)</f>
        <v/>
      </c>
      <c r="M48" s="836" t="str">
        <f>IF('基本情報入力シート'!R91="","",'基本情報入力シート'!R91)</f>
        <v/>
      </c>
      <c r="N48" s="836" t="str">
        <f>IF('基本情報入力シート'!W91="","",'基本情報入力シート'!W91)</f>
        <v/>
      </c>
      <c r="O48" s="836" t="str">
        <f>IF('基本情報入力シート'!X91="","",'基本情報入力シート'!X91)</f>
        <v/>
      </c>
      <c r="P48" s="838" t="str">
        <f>IF('基本情報入力シート'!Y91="","",'基本情報入力シート'!Y91)</f>
        <v/>
      </c>
      <c r="Q48" s="752" t="str">
        <f>IF('基本情報入力シート'!Z91="","",'基本情報入力シート'!Z91)</f>
        <v/>
      </c>
      <c r="R48" s="753" t="str">
        <f>IF('基本情報入力シート'!AA91="","",'基本情報入力シート'!AA91)</f>
        <v/>
      </c>
      <c r="S48" s="839"/>
      <c r="T48" s="840" t="str">
        <f>IF(P48="","",VLOOKUP(P48,【参考】数式用2!$A$3:$C$26,3,FALSE))))</f>
        <v>#ERROR!</v>
      </c>
      <c r="U48" s="841" t="s">
        <v>98</v>
      </c>
      <c r="V48" s="842"/>
      <c r="W48" s="843" t="s">
        <v>129</v>
      </c>
      <c r="X48" s="842"/>
      <c r="Y48" s="841" t="s">
        <v>378</v>
      </c>
      <c r="Z48" s="842"/>
      <c r="AA48" s="841" t="s">
        <v>129</v>
      </c>
      <c r="AB48" s="842"/>
      <c r="AC48" s="841" t="s">
        <v>130</v>
      </c>
      <c r="AD48" s="211" t="s">
        <v>141</v>
      </c>
      <c r="AE48" s="844" t="str">
        <f t="shared" si="1"/>
        <v/>
      </c>
      <c r="AF48" s="211" t="s">
        <v>379</v>
      </c>
      <c r="AG48" s="845" t="str">
        <f t="shared" si="2"/>
        <v/>
      </c>
    </row>
    <row r="49" ht="36.75" customHeight="1">
      <c r="A49" s="836">
        <f t="shared" si="3"/>
        <v>39</v>
      </c>
      <c r="B49" s="846" t="str">
        <f>IF('基本情報入力シート'!C92="","",'基本情報入力シート'!C92)</f>
        <v/>
      </c>
      <c r="C49" s="19"/>
      <c r="D49" s="19"/>
      <c r="E49" s="19"/>
      <c r="F49" s="19"/>
      <c r="G49" s="19"/>
      <c r="H49" s="19"/>
      <c r="I49" s="19"/>
      <c r="J49" s="19"/>
      <c r="K49" s="41"/>
      <c r="L49" s="836" t="str">
        <f>IF('基本情報入力シート'!M92="","",'基本情報入力シート'!M92)</f>
        <v/>
      </c>
      <c r="M49" s="836" t="str">
        <f>IF('基本情報入力シート'!R92="","",'基本情報入力シート'!R92)</f>
        <v/>
      </c>
      <c r="N49" s="836" t="str">
        <f>IF('基本情報入力シート'!W92="","",'基本情報入力シート'!W92)</f>
        <v/>
      </c>
      <c r="O49" s="836" t="str">
        <f>IF('基本情報入力シート'!X92="","",'基本情報入力シート'!X92)</f>
        <v/>
      </c>
      <c r="P49" s="838" t="str">
        <f>IF('基本情報入力シート'!Y92="","",'基本情報入力シート'!Y92)</f>
        <v/>
      </c>
      <c r="Q49" s="752" t="str">
        <f>IF('基本情報入力シート'!Z92="","",'基本情報入力シート'!Z92)</f>
        <v/>
      </c>
      <c r="R49" s="753" t="str">
        <f>IF('基本情報入力シート'!AA92="","",'基本情報入力シート'!AA92)</f>
        <v/>
      </c>
      <c r="S49" s="839"/>
      <c r="T49" s="840" t="str">
        <f>IF(P49="","",VLOOKUP(P49,【参考】数式用2!$A$3:$C$26,3,FALSE))))</f>
        <v>#ERROR!</v>
      </c>
      <c r="U49" s="841" t="s">
        <v>98</v>
      </c>
      <c r="V49" s="842"/>
      <c r="W49" s="843" t="s">
        <v>129</v>
      </c>
      <c r="X49" s="842"/>
      <c r="Y49" s="841" t="s">
        <v>378</v>
      </c>
      <c r="Z49" s="842"/>
      <c r="AA49" s="841" t="s">
        <v>129</v>
      </c>
      <c r="AB49" s="842"/>
      <c r="AC49" s="841" t="s">
        <v>130</v>
      </c>
      <c r="AD49" s="211" t="s">
        <v>141</v>
      </c>
      <c r="AE49" s="844" t="str">
        <f t="shared" si="1"/>
        <v/>
      </c>
      <c r="AF49" s="211" t="s">
        <v>379</v>
      </c>
      <c r="AG49" s="845" t="str">
        <f t="shared" si="2"/>
        <v/>
      </c>
    </row>
    <row r="50" ht="36.75" customHeight="1">
      <c r="A50" s="836">
        <f t="shared" si="3"/>
        <v>40</v>
      </c>
      <c r="B50" s="846" t="str">
        <f>IF('基本情報入力シート'!C93="","",'基本情報入力シート'!C93)</f>
        <v/>
      </c>
      <c r="C50" s="19"/>
      <c r="D50" s="19"/>
      <c r="E50" s="19"/>
      <c r="F50" s="19"/>
      <c r="G50" s="19"/>
      <c r="H50" s="19"/>
      <c r="I50" s="19"/>
      <c r="J50" s="19"/>
      <c r="K50" s="41"/>
      <c r="L50" s="836" t="str">
        <f>IF('基本情報入力シート'!M93="","",'基本情報入力シート'!M93)</f>
        <v/>
      </c>
      <c r="M50" s="836" t="str">
        <f>IF('基本情報入力シート'!R93="","",'基本情報入力シート'!R93)</f>
        <v/>
      </c>
      <c r="N50" s="836" t="str">
        <f>IF('基本情報入力シート'!W93="","",'基本情報入力シート'!W93)</f>
        <v/>
      </c>
      <c r="O50" s="836" t="str">
        <f>IF('基本情報入力シート'!X93="","",'基本情報入力シート'!X93)</f>
        <v/>
      </c>
      <c r="P50" s="838" t="str">
        <f>IF('基本情報入力シート'!Y93="","",'基本情報入力シート'!Y93)</f>
        <v/>
      </c>
      <c r="Q50" s="752" t="str">
        <f>IF('基本情報入力シート'!Z93="","",'基本情報入力シート'!Z93)</f>
        <v/>
      </c>
      <c r="R50" s="753" t="str">
        <f>IF('基本情報入力シート'!AA93="","",'基本情報入力シート'!AA93)</f>
        <v/>
      </c>
      <c r="S50" s="839"/>
      <c r="T50" s="840" t="str">
        <f>IF(P50="","",VLOOKUP(P50,【参考】数式用2!$A$3:$C$26,3,FALSE))))</f>
        <v>#ERROR!</v>
      </c>
      <c r="U50" s="841" t="s">
        <v>98</v>
      </c>
      <c r="V50" s="842"/>
      <c r="W50" s="843" t="s">
        <v>129</v>
      </c>
      <c r="X50" s="842"/>
      <c r="Y50" s="841" t="s">
        <v>378</v>
      </c>
      <c r="Z50" s="842"/>
      <c r="AA50" s="841" t="s">
        <v>129</v>
      </c>
      <c r="AB50" s="842"/>
      <c r="AC50" s="841" t="s">
        <v>130</v>
      </c>
      <c r="AD50" s="211" t="s">
        <v>141</v>
      </c>
      <c r="AE50" s="844" t="str">
        <f t="shared" si="1"/>
        <v/>
      </c>
      <c r="AF50" s="211" t="s">
        <v>379</v>
      </c>
      <c r="AG50" s="845" t="str">
        <f t="shared" si="2"/>
        <v/>
      </c>
    </row>
    <row r="51" ht="36.75" customHeight="1">
      <c r="A51" s="836">
        <f t="shared" si="3"/>
        <v>41</v>
      </c>
      <c r="B51" s="846" t="str">
        <f>IF('基本情報入力シート'!C94="","",'基本情報入力シート'!C94)</f>
        <v/>
      </c>
      <c r="C51" s="19"/>
      <c r="D51" s="19"/>
      <c r="E51" s="19"/>
      <c r="F51" s="19"/>
      <c r="G51" s="19"/>
      <c r="H51" s="19"/>
      <c r="I51" s="19"/>
      <c r="J51" s="19"/>
      <c r="K51" s="41"/>
      <c r="L51" s="836" t="str">
        <f>IF('基本情報入力シート'!M94="","",'基本情報入力シート'!M94)</f>
        <v/>
      </c>
      <c r="M51" s="836" t="str">
        <f>IF('基本情報入力シート'!R94="","",'基本情報入力シート'!R94)</f>
        <v/>
      </c>
      <c r="N51" s="836" t="str">
        <f>IF('基本情報入力シート'!W94="","",'基本情報入力シート'!W94)</f>
        <v/>
      </c>
      <c r="O51" s="836" t="str">
        <f>IF('基本情報入力シート'!X94="","",'基本情報入力シート'!X94)</f>
        <v/>
      </c>
      <c r="P51" s="838" t="str">
        <f>IF('基本情報入力シート'!Y94="","",'基本情報入力シート'!Y94)</f>
        <v/>
      </c>
      <c r="Q51" s="752" t="str">
        <f>IF('基本情報入力シート'!Z94="","",'基本情報入力シート'!Z94)</f>
        <v/>
      </c>
      <c r="R51" s="753" t="str">
        <f>IF('基本情報入力シート'!AA94="","",'基本情報入力シート'!AA94)</f>
        <v/>
      </c>
      <c r="S51" s="839"/>
      <c r="T51" s="840" t="str">
        <f>IF(P51="","",VLOOKUP(P51,【参考】数式用2!$A$3:$C$26,3,FALSE))))</f>
        <v>#ERROR!</v>
      </c>
      <c r="U51" s="841" t="s">
        <v>98</v>
      </c>
      <c r="V51" s="842"/>
      <c r="W51" s="843" t="s">
        <v>129</v>
      </c>
      <c r="X51" s="842"/>
      <c r="Y51" s="841" t="s">
        <v>378</v>
      </c>
      <c r="Z51" s="842"/>
      <c r="AA51" s="841" t="s">
        <v>129</v>
      </c>
      <c r="AB51" s="842"/>
      <c r="AC51" s="841" t="s">
        <v>130</v>
      </c>
      <c r="AD51" s="211" t="s">
        <v>141</v>
      </c>
      <c r="AE51" s="844" t="str">
        <f t="shared" si="1"/>
        <v/>
      </c>
      <c r="AF51" s="211" t="s">
        <v>379</v>
      </c>
      <c r="AG51" s="845" t="str">
        <f t="shared" si="2"/>
        <v/>
      </c>
    </row>
    <row r="52" ht="36.75" customHeight="1">
      <c r="A52" s="836">
        <f t="shared" si="3"/>
        <v>42</v>
      </c>
      <c r="B52" s="846" t="str">
        <f>IF('基本情報入力シート'!C95="","",'基本情報入力シート'!C95)</f>
        <v/>
      </c>
      <c r="C52" s="19"/>
      <c r="D52" s="19"/>
      <c r="E52" s="19"/>
      <c r="F52" s="19"/>
      <c r="G52" s="19"/>
      <c r="H52" s="19"/>
      <c r="I52" s="19"/>
      <c r="J52" s="19"/>
      <c r="K52" s="41"/>
      <c r="L52" s="836" t="str">
        <f>IF('基本情報入力シート'!M95="","",'基本情報入力シート'!M95)</f>
        <v/>
      </c>
      <c r="M52" s="836" t="str">
        <f>IF('基本情報入力シート'!R95="","",'基本情報入力シート'!R95)</f>
        <v/>
      </c>
      <c r="N52" s="836" t="str">
        <f>IF('基本情報入力シート'!W95="","",'基本情報入力シート'!W95)</f>
        <v/>
      </c>
      <c r="O52" s="836" t="str">
        <f>IF('基本情報入力シート'!X95="","",'基本情報入力シート'!X95)</f>
        <v/>
      </c>
      <c r="P52" s="838" t="str">
        <f>IF('基本情報入力シート'!Y95="","",'基本情報入力シート'!Y95)</f>
        <v/>
      </c>
      <c r="Q52" s="752" t="str">
        <f>IF('基本情報入力シート'!Z95="","",'基本情報入力シート'!Z95)</f>
        <v/>
      </c>
      <c r="R52" s="753" t="str">
        <f>IF('基本情報入力シート'!AA95="","",'基本情報入力シート'!AA95)</f>
        <v/>
      </c>
      <c r="S52" s="839"/>
      <c r="T52" s="840" t="str">
        <f>IF(P52="","",VLOOKUP(P52,【参考】数式用2!$A$3:$C$26,3,FALSE))))</f>
        <v>#ERROR!</v>
      </c>
      <c r="U52" s="841" t="s">
        <v>98</v>
      </c>
      <c r="V52" s="842"/>
      <c r="W52" s="843" t="s">
        <v>129</v>
      </c>
      <c r="X52" s="842"/>
      <c r="Y52" s="841" t="s">
        <v>378</v>
      </c>
      <c r="Z52" s="842"/>
      <c r="AA52" s="841" t="s">
        <v>129</v>
      </c>
      <c r="AB52" s="842"/>
      <c r="AC52" s="841" t="s">
        <v>130</v>
      </c>
      <c r="AD52" s="211" t="s">
        <v>141</v>
      </c>
      <c r="AE52" s="844" t="str">
        <f t="shared" si="1"/>
        <v/>
      </c>
      <c r="AF52" s="211" t="s">
        <v>379</v>
      </c>
      <c r="AG52" s="845" t="str">
        <f t="shared" si="2"/>
        <v/>
      </c>
    </row>
    <row r="53" ht="36.75" customHeight="1">
      <c r="A53" s="836">
        <f t="shared" si="3"/>
        <v>43</v>
      </c>
      <c r="B53" s="846" t="str">
        <f>IF('基本情報入力シート'!C96="","",'基本情報入力シート'!C96)</f>
        <v/>
      </c>
      <c r="C53" s="19"/>
      <c r="D53" s="19"/>
      <c r="E53" s="19"/>
      <c r="F53" s="19"/>
      <c r="G53" s="19"/>
      <c r="H53" s="19"/>
      <c r="I53" s="19"/>
      <c r="J53" s="19"/>
      <c r="K53" s="41"/>
      <c r="L53" s="836" t="str">
        <f>IF('基本情報入力シート'!M96="","",'基本情報入力シート'!M96)</f>
        <v/>
      </c>
      <c r="M53" s="836" t="str">
        <f>IF('基本情報入力シート'!R96="","",'基本情報入力シート'!R96)</f>
        <v/>
      </c>
      <c r="N53" s="836" t="str">
        <f>IF('基本情報入力シート'!W96="","",'基本情報入力シート'!W96)</f>
        <v/>
      </c>
      <c r="O53" s="836" t="str">
        <f>IF('基本情報入力シート'!X96="","",'基本情報入力シート'!X96)</f>
        <v/>
      </c>
      <c r="P53" s="838" t="str">
        <f>IF('基本情報入力シート'!Y96="","",'基本情報入力シート'!Y96)</f>
        <v/>
      </c>
      <c r="Q53" s="752" t="str">
        <f>IF('基本情報入力シート'!Z96="","",'基本情報入力シート'!Z96)</f>
        <v/>
      </c>
      <c r="R53" s="753" t="str">
        <f>IF('基本情報入力シート'!AA96="","",'基本情報入力シート'!AA96)</f>
        <v/>
      </c>
      <c r="S53" s="839"/>
      <c r="T53" s="840" t="str">
        <f>IF(P53="","",VLOOKUP(P53,【参考】数式用2!$A$3:$C$26,3,FALSE))))</f>
        <v>#ERROR!</v>
      </c>
      <c r="U53" s="841" t="s">
        <v>98</v>
      </c>
      <c r="V53" s="842"/>
      <c r="W53" s="843" t="s">
        <v>129</v>
      </c>
      <c r="X53" s="842"/>
      <c r="Y53" s="841" t="s">
        <v>378</v>
      </c>
      <c r="Z53" s="842"/>
      <c r="AA53" s="841" t="s">
        <v>129</v>
      </c>
      <c r="AB53" s="842"/>
      <c r="AC53" s="841" t="s">
        <v>130</v>
      </c>
      <c r="AD53" s="211" t="s">
        <v>141</v>
      </c>
      <c r="AE53" s="844" t="str">
        <f t="shared" si="1"/>
        <v/>
      </c>
      <c r="AF53" s="211" t="s">
        <v>379</v>
      </c>
      <c r="AG53" s="845" t="str">
        <f t="shared" si="2"/>
        <v/>
      </c>
    </row>
    <row r="54" ht="36.75" customHeight="1">
      <c r="A54" s="836">
        <f t="shared" si="3"/>
        <v>44</v>
      </c>
      <c r="B54" s="846" t="str">
        <f>IF('基本情報入力シート'!C97="","",'基本情報入力シート'!C97)</f>
        <v/>
      </c>
      <c r="C54" s="19"/>
      <c r="D54" s="19"/>
      <c r="E54" s="19"/>
      <c r="F54" s="19"/>
      <c r="G54" s="19"/>
      <c r="H54" s="19"/>
      <c r="I54" s="19"/>
      <c r="J54" s="19"/>
      <c r="K54" s="41"/>
      <c r="L54" s="836" t="str">
        <f>IF('基本情報入力シート'!M97="","",'基本情報入力シート'!M97)</f>
        <v/>
      </c>
      <c r="M54" s="836" t="str">
        <f>IF('基本情報入力シート'!R97="","",'基本情報入力シート'!R97)</f>
        <v/>
      </c>
      <c r="N54" s="836" t="str">
        <f>IF('基本情報入力シート'!W97="","",'基本情報入力シート'!W97)</f>
        <v/>
      </c>
      <c r="O54" s="836" t="str">
        <f>IF('基本情報入力シート'!X97="","",'基本情報入力シート'!X97)</f>
        <v/>
      </c>
      <c r="P54" s="838" t="str">
        <f>IF('基本情報入力シート'!Y97="","",'基本情報入力シート'!Y97)</f>
        <v/>
      </c>
      <c r="Q54" s="752" t="str">
        <f>IF('基本情報入力シート'!Z97="","",'基本情報入力シート'!Z97)</f>
        <v/>
      </c>
      <c r="R54" s="753" t="str">
        <f>IF('基本情報入力シート'!AA97="","",'基本情報入力シート'!AA97)</f>
        <v/>
      </c>
      <c r="S54" s="839"/>
      <c r="T54" s="840" t="str">
        <f>IF(P54="","",VLOOKUP(P54,【参考】数式用2!$A$3:$C$26,3,FALSE))))</f>
        <v>#ERROR!</v>
      </c>
      <c r="U54" s="841" t="s">
        <v>98</v>
      </c>
      <c r="V54" s="842"/>
      <c r="W54" s="843" t="s">
        <v>129</v>
      </c>
      <c r="X54" s="842"/>
      <c r="Y54" s="841" t="s">
        <v>378</v>
      </c>
      <c r="Z54" s="842"/>
      <c r="AA54" s="841" t="s">
        <v>129</v>
      </c>
      <c r="AB54" s="842"/>
      <c r="AC54" s="841" t="s">
        <v>130</v>
      </c>
      <c r="AD54" s="211" t="s">
        <v>141</v>
      </c>
      <c r="AE54" s="844" t="str">
        <f t="shared" si="1"/>
        <v/>
      </c>
      <c r="AF54" s="211" t="s">
        <v>379</v>
      </c>
      <c r="AG54" s="845" t="str">
        <f t="shared" si="2"/>
        <v/>
      </c>
    </row>
    <row r="55" ht="36.75" customHeight="1">
      <c r="A55" s="836">
        <f t="shared" si="3"/>
        <v>45</v>
      </c>
      <c r="B55" s="846" t="str">
        <f>IF('基本情報入力シート'!C98="","",'基本情報入力シート'!C98)</f>
        <v/>
      </c>
      <c r="C55" s="19"/>
      <c r="D55" s="19"/>
      <c r="E55" s="19"/>
      <c r="F55" s="19"/>
      <c r="G55" s="19"/>
      <c r="H55" s="19"/>
      <c r="I55" s="19"/>
      <c r="J55" s="19"/>
      <c r="K55" s="41"/>
      <c r="L55" s="836" t="str">
        <f>IF('基本情報入力シート'!M98="","",'基本情報入力シート'!M98)</f>
        <v/>
      </c>
      <c r="M55" s="836" t="str">
        <f>IF('基本情報入力シート'!R98="","",'基本情報入力シート'!R98)</f>
        <v/>
      </c>
      <c r="N55" s="836" t="str">
        <f>IF('基本情報入力シート'!W98="","",'基本情報入力シート'!W98)</f>
        <v/>
      </c>
      <c r="O55" s="836" t="str">
        <f>IF('基本情報入力シート'!X98="","",'基本情報入力シート'!X98)</f>
        <v/>
      </c>
      <c r="P55" s="838" t="str">
        <f>IF('基本情報入力シート'!Y98="","",'基本情報入力シート'!Y98)</f>
        <v/>
      </c>
      <c r="Q55" s="752" t="str">
        <f>IF('基本情報入力シート'!Z98="","",'基本情報入力シート'!Z98)</f>
        <v/>
      </c>
      <c r="R55" s="753" t="str">
        <f>IF('基本情報入力シート'!AA98="","",'基本情報入力シート'!AA98)</f>
        <v/>
      </c>
      <c r="S55" s="839"/>
      <c r="T55" s="840" t="str">
        <f>IF(P55="","",VLOOKUP(P55,【参考】数式用2!$A$3:$C$26,3,FALSE))))</f>
        <v>#ERROR!</v>
      </c>
      <c r="U55" s="841" t="s">
        <v>98</v>
      </c>
      <c r="V55" s="842"/>
      <c r="W55" s="843" t="s">
        <v>129</v>
      </c>
      <c r="X55" s="842"/>
      <c r="Y55" s="841" t="s">
        <v>378</v>
      </c>
      <c r="Z55" s="842"/>
      <c r="AA55" s="841" t="s">
        <v>129</v>
      </c>
      <c r="AB55" s="842"/>
      <c r="AC55" s="841" t="s">
        <v>130</v>
      </c>
      <c r="AD55" s="211" t="s">
        <v>141</v>
      </c>
      <c r="AE55" s="844" t="str">
        <f t="shared" si="1"/>
        <v/>
      </c>
      <c r="AF55" s="211" t="s">
        <v>379</v>
      </c>
      <c r="AG55" s="845" t="str">
        <f t="shared" si="2"/>
        <v/>
      </c>
    </row>
    <row r="56" ht="36.75" customHeight="1">
      <c r="A56" s="836">
        <f t="shared" si="3"/>
        <v>46</v>
      </c>
      <c r="B56" s="846" t="str">
        <f>IF('基本情報入力シート'!C99="","",'基本情報入力シート'!C99)</f>
        <v/>
      </c>
      <c r="C56" s="19"/>
      <c r="D56" s="19"/>
      <c r="E56" s="19"/>
      <c r="F56" s="19"/>
      <c r="G56" s="19"/>
      <c r="H56" s="19"/>
      <c r="I56" s="19"/>
      <c r="J56" s="19"/>
      <c r="K56" s="41"/>
      <c r="L56" s="836" t="str">
        <f>IF('基本情報入力シート'!M99="","",'基本情報入力シート'!M99)</f>
        <v/>
      </c>
      <c r="M56" s="836" t="str">
        <f>IF('基本情報入力シート'!R99="","",'基本情報入力シート'!R99)</f>
        <v/>
      </c>
      <c r="N56" s="836" t="str">
        <f>IF('基本情報入力シート'!W99="","",'基本情報入力シート'!W99)</f>
        <v/>
      </c>
      <c r="O56" s="836" t="str">
        <f>IF('基本情報入力シート'!X99="","",'基本情報入力シート'!X99)</f>
        <v/>
      </c>
      <c r="P56" s="838" t="str">
        <f>IF('基本情報入力シート'!Y99="","",'基本情報入力シート'!Y99)</f>
        <v/>
      </c>
      <c r="Q56" s="752" t="str">
        <f>IF('基本情報入力シート'!Z99="","",'基本情報入力シート'!Z99)</f>
        <v/>
      </c>
      <c r="R56" s="753" t="str">
        <f>IF('基本情報入力シート'!AA99="","",'基本情報入力シート'!AA99)</f>
        <v/>
      </c>
      <c r="S56" s="839"/>
      <c r="T56" s="840" t="str">
        <f>IF(P56="","",VLOOKUP(P56,【参考】数式用2!$A$3:$C$26,3,FALSE))))</f>
        <v>#ERROR!</v>
      </c>
      <c r="U56" s="841" t="s">
        <v>98</v>
      </c>
      <c r="V56" s="842"/>
      <c r="W56" s="843" t="s">
        <v>129</v>
      </c>
      <c r="X56" s="842"/>
      <c r="Y56" s="841" t="s">
        <v>378</v>
      </c>
      <c r="Z56" s="842"/>
      <c r="AA56" s="841" t="s">
        <v>129</v>
      </c>
      <c r="AB56" s="842"/>
      <c r="AC56" s="841" t="s">
        <v>130</v>
      </c>
      <c r="AD56" s="211" t="s">
        <v>141</v>
      </c>
      <c r="AE56" s="844" t="str">
        <f t="shared" si="1"/>
        <v/>
      </c>
      <c r="AF56" s="211" t="s">
        <v>379</v>
      </c>
      <c r="AG56" s="845" t="str">
        <f t="shared" si="2"/>
        <v/>
      </c>
    </row>
    <row r="57" ht="36.75" customHeight="1">
      <c r="A57" s="836">
        <f t="shared" si="3"/>
        <v>47</v>
      </c>
      <c r="B57" s="846" t="str">
        <f>IF('基本情報入力シート'!C100="","",'基本情報入力シート'!C100)</f>
        <v/>
      </c>
      <c r="C57" s="19"/>
      <c r="D57" s="19"/>
      <c r="E57" s="19"/>
      <c r="F57" s="19"/>
      <c r="G57" s="19"/>
      <c r="H57" s="19"/>
      <c r="I57" s="19"/>
      <c r="J57" s="19"/>
      <c r="K57" s="41"/>
      <c r="L57" s="836" t="str">
        <f>IF('基本情報入力シート'!M100="","",'基本情報入力シート'!M100)</f>
        <v/>
      </c>
      <c r="M57" s="836" t="str">
        <f>IF('基本情報入力シート'!R100="","",'基本情報入力シート'!R100)</f>
        <v/>
      </c>
      <c r="N57" s="836" t="str">
        <f>IF('基本情報入力シート'!W100="","",'基本情報入力シート'!W100)</f>
        <v/>
      </c>
      <c r="O57" s="836" t="str">
        <f>IF('基本情報入力シート'!X100="","",'基本情報入力シート'!X100)</f>
        <v/>
      </c>
      <c r="P57" s="838" t="str">
        <f>IF('基本情報入力シート'!Y100="","",'基本情報入力シート'!Y100)</f>
        <v/>
      </c>
      <c r="Q57" s="752" t="str">
        <f>IF('基本情報入力シート'!Z100="","",'基本情報入力シート'!Z100)</f>
        <v/>
      </c>
      <c r="R57" s="753" t="str">
        <f>IF('基本情報入力シート'!AA100="","",'基本情報入力シート'!AA100)</f>
        <v/>
      </c>
      <c r="S57" s="839"/>
      <c r="T57" s="840" t="str">
        <f>IF(P57="","",VLOOKUP(P57,【参考】数式用2!$A$3:$C$26,3,FALSE))))</f>
        <v>#ERROR!</v>
      </c>
      <c r="U57" s="841" t="s">
        <v>98</v>
      </c>
      <c r="V57" s="842"/>
      <c r="W57" s="843" t="s">
        <v>129</v>
      </c>
      <c r="X57" s="842"/>
      <c r="Y57" s="841" t="s">
        <v>378</v>
      </c>
      <c r="Z57" s="842"/>
      <c r="AA57" s="841" t="s">
        <v>129</v>
      </c>
      <c r="AB57" s="842"/>
      <c r="AC57" s="841" t="s">
        <v>130</v>
      </c>
      <c r="AD57" s="211" t="s">
        <v>141</v>
      </c>
      <c r="AE57" s="844" t="str">
        <f t="shared" si="1"/>
        <v/>
      </c>
      <c r="AF57" s="211" t="s">
        <v>379</v>
      </c>
      <c r="AG57" s="845" t="str">
        <f t="shared" si="2"/>
        <v/>
      </c>
    </row>
    <row r="58" ht="36.75" customHeight="1">
      <c r="A58" s="836">
        <f t="shared" si="3"/>
        <v>48</v>
      </c>
      <c r="B58" s="846" t="str">
        <f>IF('基本情報入力シート'!C101="","",'基本情報入力シート'!C101)</f>
        <v/>
      </c>
      <c r="C58" s="19"/>
      <c r="D58" s="19"/>
      <c r="E58" s="19"/>
      <c r="F58" s="19"/>
      <c r="G58" s="19"/>
      <c r="H58" s="19"/>
      <c r="I58" s="19"/>
      <c r="J58" s="19"/>
      <c r="K58" s="41"/>
      <c r="L58" s="836" t="str">
        <f>IF('基本情報入力シート'!M101="","",'基本情報入力シート'!M101)</f>
        <v/>
      </c>
      <c r="M58" s="836" t="str">
        <f>IF('基本情報入力シート'!R101="","",'基本情報入力シート'!R101)</f>
        <v/>
      </c>
      <c r="N58" s="836" t="str">
        <f>IF('基本情報入力シート'!W101="","",'基本情報入力シート'!W101)</f>
        <v/>
      </c>
      <c r="O58" s="836" t="str">
        <f>IF('基本情報入力シート'!X101="","",'基本情報入力シート'!X101)</f>
        <v/>
      </c>
      <c r="P58" s="838" t="str">
        <f>IF('基本情報入力シート'!Y101="","",'基本情報入力シート'!Y101)</f>
        <v/>
      </c>
      <c r="Q58" s="752" t="str">
        <f>IF('基本情報入力シート'!Z101="","",'基本情報入力シート'!Z101)</f>
        <v/>
      </c>
      <c r="R58" s="753" t="str">
        <f>IF('基本情報入力シート'!AA101="","",'基本情報入力シート'!AA101)</f>
        <v/>
      </c>
      <c r="S58" s="839"/>
      <c r="T58" s="840" t="str">
        <f>IF(P58="","",VLOOKUP(P58,【参考】数式用2!$A$3:$C$26,3,FALSE))))</f>
        <v>#ERROR!</v>
      </c>
      <c r="U58" s="841" t="s">
        <v>98</v>
      </c>
      <c r="V58" s="842"/>
      <c r="W58" s="843" t="s">
        <v>129</v>
      </c>
      <c r="X58" s="842"/>
      <c r="Y58" s="841" t="s">
        <v>378</v>
      </c>
      <c r="Z58" s="842"/>
      <c r="AA58" s="841" t="s">
        <v>129</v>
      </c>
      <c r="AB58" s="842"/>
      <c r="AC58" s="841" t="s">
        <v>130</v>
      </c>
      <c r="AD58" s="211" t="s">
        <v>141</v>
      </c>
      <c r="AE58" s="844" t="str">
        <f t="shared" si="1"/>
        <v/>
      </c>
      <c r="AF58" s="211" t="s">
        <v>379</v>
      </c>
      <c r="AG58" s="845" t="str">
        <f t="shared" si="2"/>
        <v/>
      </c>
    </row>
    <row r="59" ht="36.75" customHeight="1">
      <c r="A59" s="836">
        <f t="shared" si="3"/>
        <v>49</v>
      </c>
      <c r="B59" s="846" t="str">
        <f>IF('基本情報入力シート'!C102="","",'基本情報入力シート'!C102)</f>
        <v/>
      </c>
      <c r="C59" s="19"/>
      <c r="D59" s="19"/>
      <c r="E59" s="19"/>
      <c r="F59" s="19"/>
      <c r="G59" s="19"/>
      <c r="H59" s="19"/>
      <c r="I59" s="19"/>
      <c r="J59" s="19"/>
      <c r="K59" s="41"/>
      <c r="L59" s="836" t="str">
        <f>IF('基本情報入力シート'!M102="","",'基本情報入力シート'!M102)</f>
        <v/>
      </c>
      <c r="M59" s="836" t="str">
        <f>IF('基本情報入力シート'!R102="","",'基本情報入力シート'!R102)</f>
        <v/>
      </c>
      <c r="N59" s="836" t="str">
        <f>IF('基本情報入力シート'!W102="","",'基本情報入力シート'!W102)</f>
        <v/>
      </c>
      <c r="O59" s="836" t="str">
        <f>IF('基本情報入力シート'!X102="","",'基本情報入力シート'!X102)</f>
        <v/>
      </c>
      <c r="P59" s="838" t="str">
        <f>IF('基本情報入力シート'!Y102="","",'基本情報入力シート'!Y102)</f>
        <v/>
      </c>
      <c r="Q59" s="752" t="str">
        <f>IF('基本情報入力シート'!Z102="","",'基本情報入力シート'!Z102)</f>
        <v/>
      </c>
      <c r="R59" s="753" t="str">
        <f>IF('基本情報入力シート'!AA102="","",'基本情報入力シート'!AA102)</f>
        <v/>
      </c>
      <c r="S59" s="839"/>
      <c r="T59" s="840" t="str">
        <f>IF(P59="","",VLOOKUP(P59,【参考】数式用2!$A$3:$C$26,3,FALSE))))</f>
        <v>#ERROR!</v>
      </c>
      <c r="U59" s="841" t="s">
        <v>98</v>
      </c>
      <c r="V59" s="842"/>
      <c r="W59" s="843" t="s">
        <v>129</v>
      </c>
      <c r="X59" s="842"/>
      <c r="Y59" s="841" t="s">
        <v>378</v>
      </c>
      <c r="Z59" s="842"/>
      <c r="AA59" s="841" t="s">
        <v>129</v>
      </c>
      <c r="AB59" s="842"/>
      <c r="AC59" s="841" t="s">
        <v>130</v>
      </c>
      <c r="AD59" s="211" t="s">
        <v>141</v>
      </c>
      <c r="AE59" s="844" t="str">
        <f t="shared" si="1"/>
        <v/>
      </c>
      <c r="AF59" s="211" t="s">
        <v>379</v>
      </c>
      <c r="AG59" s="845" t="str">
        <f t="shared" si="2"/>
        <v/>
      </c>
    </row>
    <row r="60" ht="36.75" customHeight="1">
      <c r="A60" s="836">
        <f t="shared" si="3"/>
        <v>50</v>
      </c>
      <c r="B60" s="846" t="str">
        <f>IF('基本情報入力シート'!C103="","",'基本情報入力シート'!C103)</f>
        <v/>
      </c>
      <c r="C60" s="19"/>
      <c r="D60" s="19"/>
      <c r="E60" s="19"/>
      <c r="F60" s="19"/>
      <c r="G60" s="19"/>
      <c r="H60" s="19"/>
      <c r="I60" s="19"/>
      <c r="J60" s="19"/>
      <c r="K60" s="41"/>
      <c r="L60" s="836" t="str">
        <f>IF('基本情報入力シート'!M103="","",'基本情報入力シート'!M103)</f>
        <v/>
      </c>
      <c r="M60" s="836" t="str">
        <f>IF('基本情報入力シート'!R103="","",'基本情報入力シート'!R103)</f>
        <v/>
      </c>
      <c r="N60" s="836" t="str">
        <f>IF('基本情報入力シート'!W103="","",'基本情報入力シート'!W103)</f>
        <v/>
      </c>
      <c r="O60" s="836" t="str">
        <f>IF('基本情報入力シート'!X103="","",'基本情報入力シート'!X103)</f>
        <v/>
      </c>
      <c r="P60" s="838" t="str">
        <f>IF('基本情報入力シート'!Y103="","",'基本情報入力シート'!Y103)</f>
        <v/>
      </c>
      <c r="Q60" s="752" t="str">
        <f>IF('基本情報入力シート'!Z103="","",'基本情報入力シート'!Z103)</f>
        <v/>
      </c>
      <c r="R60" s="753" t="str">
        <f>IF('基本情報入力シート'!AA103="","",'基本情報入力シート'!AA103)</f>
        <v/>
      </c>
      <c r="S60" s="839"/>
      <c r="T60" s="840" t="str">
        <f>IF(P60="","",VLOOKUP(P60,【参考】数式用2!$A$3:$C$26,3,FALSE))))</f>
        <v>#ERROR!</v>
      </c>
      <c r="U60" s="841" t="s">
        <v>98</v>
      </c>
      <c r="V60" s="842"/>
      <c r="W60" s="843" t="s">
        <v>129</v>
      </c>
      <c r="X60" s="842"/>
      <c r="Y60" s="841" t="s">
        <v>378</v>
      </c>
      <c r="Z60" s="842"/>
      <c r="AA60" s="841" t="s">
        <v>129</v>
      </c>
      <c r="AB60" s="842"/>
      <c r="AC60" s="841" t="s">
        <v>130</v>
      </c>
      <c r="AD60" s="211" t="s">
        <v>141</v>
      </c>
      <c r="AE60" s="844" t="str">
        <f t="shared" si="1"/>
        <v/>
      </c>
      <c r="AF60" s="211" t="s">
        <v>379</v>
      </c>
      <c r="AG60" s="845" t="str">
        <f t="shared" si="2"/>
        <v/>
      </c>
    </row>
    <row r="61" ht="36.75" customHeight="1">
      <c r="A61" s="836">
        <f t="shared" si="3"/>
        <v>51</v>
      </c>
      <c r="B61" s="846" t="str">
        <f>IF('基本情報入力シート'!C104="","",'基本情報入力シート'!C104)</f>
        <v/>
      </c>
      <c r="C61" s="19"/>
      <c r="D61" s="19"/>
      <c r="E61" s="19"/>
      <c r="F61" s="19"/>
      <c r="G61" s="19"/>
      <c r="H61" s="19"/>
      <c r="I61" s="19"/>
      <c r="J61" s="19"/>
      <c r="K61" s="41"/>
      <c r="L61" s="836" t="str">
        <f>IF('基本情報入力シート'!M104="","",'基本情報入力シート'!M104)</f>
        <v/>
      </c>
      <c r="M61" s="836" t="str">
        <f>IF('基本情報入力シート'!R104="","",'基本情報入力シート'!R104)</f>
        <v/>
      </c>
      <c r="N61" s="836" t="str">
        <f>IF('基本情報入力シート'!W104="","",'基本情報入力シート'!W104)</f>
        <v/>
      </c>
      <c r="O61" s="836" t="str">
        <f>IF('基本情報入力シート'!X104="","",'基本情報入力シート'!X104)</f>
        <v/>
      </c>
      <c r="P61" s="838" t="str">
        <f>IF('基本情報入力シート'!Y104="","",'基本情報入力シート'!Y104)</f>
        <v/>
      </c>
      <c r="Q61" s="752" t="str">
        <f>IF('基本情報入力シート'!Z104="","",'基本情報入力シート'!Z104)</f>
        <v/>
      </c>
      <c r="R61" s="753" t="str">
        <f>IF('基本情報入力シート'!AA104="","",'基本情報入力シート'!AA104)</f>
        <v/>
      </c>
      <c r="S61" s="839"/>
      <c r="T61" s="840" t="str">
        <f>IF(P61="","",VLOOKUP(P61,【参考】数式用2!$A$3:$C$26,3,FALSE))))</f>
        <v>#ERROR!</v>
      </c>
      <c r="U61" s="841" t="s">
        <v>98</v>
      </c>
      <c r="V61" s="842"/>
      <c r="W61" s="843" t="s">
        <v>129</v>
      </c>
      <c r="X61" s="842"/>
      <c r="Y61" s="841" t="s">
        <v>378</v>
      </c>
      <c r="Z61" s="842"/>
      <c r="AA61" s="841" t="s">
        <v>129</v>
      </c>
      <c r="AB61" s="842"/>
      <c r="AC61" s="841" t="s">
        <v>130</v>
      </c>
      <c r="AD61" s="211" t="s">
        <v>141</v>
      </c>
      <c r="AE61" s="844" t="str">
        <f t="shared" si="1"/>
        <v/>
      </c>
      <c r="AF61" s="211" t="s">
        <v>379</v>
      </c>
      <c r="AG61" s="845" t="str">
        <f t="shared" si="2"/>
        <v/>
      </c>
    </row>
    <row r="62" ht="36.75" customHeight="1">
      <c r="A62" s="836">
        <f t="shared" si="3"/>
        <v>52</v>
      </c>
      <c r="B62" s="846" t="str">
        <f>IF('基本情報入力シート'!C105="","",'基本情報入力シート'!C105)</f>
        <v/>
      </c>
      <c r="C62" s="19"/>
      <c r="D62" s="19"/>
      <c r="E62" s="19"/>
      <c r="F62" s="19"/>
      <c r="G62" s="19"/>
      <c r="H62" s="19"/>
      <c r="I62" s="19"/>
      <c r="J62" s="19"/>
      <c r="K62" s="41"/>
      <c r="L62" s="836" t="str">
        <f>IF('基本情報入力シート'!M105="","",'基本情報入力シート'!M105)</f>
        <v/>
      </c>
      <c r="M62" s="836" t="str">
        <f>IF('基本情報入力シート'!R105="","",'基本情報入力シート'!R105)</f>
        <v/>
      </c>
      <c r="N62" s="836" t="str">
        <f>IF('基本情報入力シート'!W105="","",'基本情報入力シート'!W105)</f>
        <v/>
      </c>
      <c r="O62" s="836" t="str">
        <f>IF('基本情報入力シート'!X105="","",'基本情報入力シート'!X105)</f>
        <v/>
      </c>
      <c r="P62" s="838" t="str">
        <f>IF('基本情報入力シート'!Y105="","",'基本情報入力シート'!Y105)</f>
        <v/>
      </c>
      <c r="Q62" s="752" t="str">
        <f>IF('基本情報入力シート'!Z105="","",'基本情報入力シート'!Z105)</f>
        <v/>
      </c>
      <c r="R62" s="753" t="str">
        <f>IF('基本情報入力シート'!AA105="","",'基本情報入力シート'!AA105)</f>
        <v/>
      </c>
      <c r="S62" s="839"/>
      <c r="T62" s="840" t="str">
        <f>IF(P62="","",VLOOKUP(P62,【参考】数式用2!$A$3:$C$26,3,FALSE))))</f>
        <v>#ERROR!</v>
      </c>
      <c r="U62" s="841" t="s">
        <v>98</v>
      </c>
      <c r="V62" s="842"/>
      <c r="W62" s="843" t="s">
        <v>129</v>
      </c>
      <c r="X62" s="842"/>
      <c r="Y62" s="841" t="s">
        <v>378</v>
      </c>
      <c r="Z62" s="842"/>
      <c r="AA62" s="841" t="s">
        <v>129</v>
      </c>
      <c r="AB62" s="842"/>
      <c r="AC62" s="841" t="s">
        <v>130</v>
      </c>
      <c r="AD62" s="211" t="s">
        <v>141</v>
      </c>
      <c r="AE62" s="844" t="str">
        <f t="shared" si="1"/>
        <v/>
      </c>
      <c r="AF62" s="211" t="s">
        <v>379</v>
      </c>
      <c r="AG62" s="845" t="str">
        <f t="shared" si="2"/>
        <v/>
      </c>
    </row>
    <row r="63" ht="36.75" customHeight="1">
      <c r="A63" s="836">
        <f t="shared" si="3"/>
        <v>53</v>
      </c>
      <c r="B63" s="846" t="str">
        <f>IF('基本情報入力シート'!C106="","",'基本情報入力シート'!C106)</f>
        <v/>
      </c>
      <c r="C63" s="19"/>
      <c r="D63" s="19"/>
      <c r="E63" s="19"/>
      <c r="F63" s="19"/>
      <c r="G63" s="19"/>
      <c r="H63" s="19"/>
      <c r="I63" s="19"/>
      <c r="J63" s="19"/>
      <c r="K63" s="41"/>
      <c r="L63" s="836" t="str">
        <f>IF('基本情報入力シート'!M106="","",'基本情報入力シート'!M106)</f>
        <v/>
      </c>
      <c r="M63" s="836" t="str">
        <f>IF('基本情報入力シート'!R106="","",'基本情報入力シート'!R106)</f>
        <v/>
      </c>
      <c r="N63" s="836" t="str">
        <f>IF('基本情報入力シート'!W106="","",'基本情報入力シート'!W106)</f>
        <v/>
      </c>
      <c r="O63" s="836" t="str">
        <f>IF('基本情報入力シート'!X106="","",'基本情報入力シート'!X106)</f>
        <v/>
      </c>
      <c r="P63" s="838" t="str">
        <f>IF('基本情報入力シート'!Y106="","",'基本情報入力シート'!Y106)</f>
        <v/>
      </c>
      <c r="Q63" s="752" t="str">
        <f>IF('基本情報入力シート'!Z106="","",'基本情報入力シート'!Z106)</f>
        <v/>
      </c>
      <c r="R63" s="753" t="str">
        <f>IF('基本情報入力シート'!AA106="","",'基本情報入力シート'!AA106)</f>
        <v/>
      </c>
      <c r="S63" s="839"/>
      <c r="T63" s="840" t="str">
        <f>IF(P63="","",VLOOKUP(P63,【参考】数式用2!$A$3:$C$26,3,FALSE))))</f>
        <v>#ERROR!</v>
      </c>
      <c r="U63" s="841" t="s">
        <v>98</v>
      </c>
      <c r="V63" s="842"/>
      <c r="W63" s="843" t="s">
        <v>129</v>
      </c>
      <c r="X63" s="842"/>
      <c r="Y63" s="841" t="s">
        <v>378</v>
      </c>
      <c r="Z63" s="842"/>
      <c r="AA63" s="841" t="s">
        <v>129</v>
      </c>
      <c r="AB63" s="842"/>
      <c r="AC63" s="841" t="s">
        <v>130</v>
      </c>
      <c r="AD63" s="211" t="s">
        <v>141</v>
      </c>
      <c r="AE63" s="844" t="str">
        <f t="shared" si="1"/>
        <v/>
      </c>
      <c r="AF63" s="211" t="s">
        <v>379</v>
      </c>
      <c r="AG63" s="845" t="str">
        <f t="shared" si="2"/>
        <v/>
      </c>
    </row>
    <row r="64" ht="36.75" customHeight="1">
      <c r="A64" s="836">
        <f t="shared" si="3"/>
        <v>54</v>
      </c>
      <c r="B64" s="846" t="str">
        <f>IF('基本情報入力シート'!C107="","",'基本情報入力シート'!C107)</f>
        <v/>
      </c>
      <c r="C64" s="19"/>
      <c r="D64" s="19"/>
      <c r="E64" s="19"/>
      <c r="F64" s="19"/>
      <c r="G64" s="19"/>
      <c r="H64" s="19"/>
      <c r="I64" s="19"/>
      <c r="J64" s="19"/>
      <c r="K64" s="41"/>
      <c r="L64" s="836" t="str">
        <f>IF('基本情報入力シート'!M107="","",'基本情報入力シート'!M107)</f>
        <v/>
      </c>
      <c r="M64" s="836" t="str">
        <f>IF('基本情報入力シート'!R107="","",'基本情報入力シート'!R107)</f>
        <v/>
      </c>
      <c r="N64" s="836" t="str">
        <f>IF('基本情報入力シート'!W107="","",'基本情報入力シート'!W107)</f>
        <v/>
      </c>
      <c r="O64" s="836" t="str">
        <f>IF('基本情報入力シート'!X107="","",'基本情報入力シート'!X107)</f>
        <v/>
      </c>
      <c r="P64" s="838" t="str">
        <f>IF('基本情報入力シート'!Y107="","",'基本情報入力シート'!Y107)</f>
        <v/>
      </c>
      <c r="Q64" s="752" t="str">
        <f>IF('基本情報入力シート'!Z107="","",'基本情報入力シート'!Z107)</f>
        <v/>
      </c>
      <c r="R64" s="753" t="str">
        <f>IF('基本情報入力シート'!AA107="","",'基本情報入力シート'!AA107)</f>
        <v/>
      </c>
      <c r="S64" s="839"/>
      <c r="T64" s="840" t="str">
        <f>IF(P64="","",VLOOKUP(P64,【参考】数式用2!$A$3:$C$26,3,FALSE))))</f>
        <v>#ERROR!</v>
      </c>
      <c r="U64" s="841" t="s">
        <v>98</v>
      </c>
      <c r="V64" s="842"/>
      <c r="W64" s="843" t="s">
        <v>129</v>
      </c>
      <c r="X64" s="842"/>
      <c r="Y64" s="841" t="s">
        <v>378</v>
      </c>
      <c r="Z64" s="842"/>
      <c r="AA64" s="841" t="s">
        <v>129</v>
      </c>
      <c r="AB64" s="842"/>
      <c r="AC64" s="841" t="s">
        <v>130</v>
      </c>
      <c r="AD64" s="211" t="s">
        <v>141</v>
      </c>
      <c r="AE64" s="844" t="str">
        <f t="shared" si="1"/>
        <v/>
      </c>
      <c r="AF64" s="211" t="s">
        <v>379</v>
      </c>
      <c r="AG64" s="845" t="str">
        <f t="shared" si="2"/>
        <v/>
      </c>
    </row>
    <row r="65" ht="36.75" customHeight="1">
      <c r="A65" s="836">
        <f t="shared" si="3"/>
        <v>55</v>
      </c>
      <c r="B65" s="846" t="str">
        <f>IF('基本情報入力シート'!C108="","",'基本情報入力シート'!C108)</f>
        <v/>
      </c>
      <c r="C65" s="19"/>
      <c r="D65" s="19"/>
      <c r="E65" s="19"/>
      <c r="F65" s="19"/>
      <c r="G65" s="19"/>
      <c r="H65" s="19"/>
      <c r="I65" s="19"/>
      <c r="J65" s="19"/>
      <c r="K65" s="41"/>
      <c r="L65" s="836" t="str">
        <f>IF('基本情報入力シート'!M108="","",'基本情報入力シート'!M108)</f>
        <v/>
      </c>
      <c r="M65" s="836" t="str">
        <f>IF('基本情報入力シート'!R108="","",'基本情報入力シート'!R108)</f>
        <v/>
      </c>
      <c r="N65" s="836" t="str">
        <f>IF('基本情報入力シート'!W108="","",'基本情報入力シート'!W108)</f>
        <v/>
      </c>
      <c r="O65" s="836" t="str">
        <f>IF('基本情報入力シート'!X108="","",'基本情報入力シート'!X108)</f>
        <v/>
      </c>
      <c r="P65" s="838" t="str">
        <f>IF('基本情報入力シート'!Y108="","",'基本情報入力シート'!Y108)</f>
        <v/>
      </c>
      <c r="Q65" s="752" t="str">
        <f>IF('基本情報入力シート'!Z108="","",'基本情報入力シート'!Z108)</f>
        <v/>
      </c>
      <c r="R65" s="753" t="str">
        <f>IF('基本情報入力シート'!AA108="","",'基本情報入力シート'!AA108)</f>
        <v/>
      </c>
      <c r="S65" s="839"/>
      <c r="T65" s="840" t="str">
        <f>IF(P65="","",VLOOKUP(P65,【参考】数式用2!$A$3:$C$26,3,FALSE))))</f>
        <v>#ERROR!</v>
      </c>
      <c r="U65" s="841" t="s">
        <v>98</v>
      </c>
      <c r="V65" s="842"/>
      <c r="W65" s="843" t="s">
        <v>129</v>
      </c>
      <c r="X65" s="842"/>
      <c r="Y65" s="841" t="s">
        <v>378</v>
      </c>
      <c r="Z65" s="842"/>
      <c r="AA65" s="841" t="s">
        <v>129</v>
      </c>
      <c r="AB65" s="842"/>
      <c r="AC65" s="841" t="s">
        <v>130</v>
      </c>
      <c r="AD65" s="211" t="s">
        <v>141</v>
      </c>
      <c r="AE65" s="844" t="str">
        <f t="shared" si="1"/>
        <v/>
      </c>
      <c r="AF65" s="211" t="s">
        <v>379</v>
      </c>
      <c r="AG65" s="845" t="str">
        <f t="shared" si="2"/>
        <v/>
      </c>
    </row>
    <row r="66" ht="36.75" customHeight="1">
      <c r="A66" s="836">
        <f t="shared" si="3"/>
        <v>56</v>
      </c>
      <c r="B66" s="846" t="str">
        <f>IF('基本情報入力シート'!C109="","",'基本情報入力シート'!C109)</f>
        <v/>
      </c>
      <c r="C66" s="19"/>
      <c r="D66" s="19"/>
      <c r="E66" s="19"/>
      <c r="F66" s="19"/>
      <c r="G66" s="19"/>
      <c r="H66" s="19"/>
      <c r="I66" s="19"/>
      <c r="J66" s="19"/>
      <c r="K66" s="41"/>
      <c r="L66" s="836" t="str">
        <f>IF('基本情報入力シート'!M109="","",'基本情報入力シート'!M109)</f>
        <v/>
      </c>
      <c r="M66" s="836" t="str">
        <f>IF('基本情報入力シート'!R109="","",'基本情報入力シート'!R109)</f>
        <v/>
      </c>
      <c r="N66" s="836" t="str">
        <f>IF('基本情報入力シート'!W109="","",'基本情報入力シート'!W109)</f>
        <v/>
      </c>
      <c r="O66" s="836" t="str">
        <f>IF('基本情報入力シート'!X109="","",'基本情報入力シート'!X109)</f>
        <v/>
      </c>
      <c r="P66" s="838" t="str">
        <f>IF('基本情報入力シート'!Y109="","",'基本情報入力シート'!Y109)</f>
        <v/>
      </c>
      <c r="Q66" s="752" t="str">
        <f>IF('基本情報入力シート'!Z109="","",'基本情報入力シート'!Z109)</f>
        <v/>
      </c>
      <c r="R66" s="753" t="str">
        <f>IF('基本情報入力シート'!AA109="","",'基本情報入力シート'!AA109)</f>
        <v/>
      </c>
      <c r="S66" s="839"/>
      <c r="T66" s="840" t="str">
        <f>IF(P66="","",VLOOKUP(P66,【参考】数式用2!$A$3:$C$26,3,FALSE))))</f>
        <v>#ERROR!</v>
      </c>
      <c r="U66" s="841" t="s">
        <v>98</v>
      </c>
      <c r="V66" s="842"/>
      <c r="W66" s="843" t="s">
        <v>129</v>
      </c>
      <c r="X66" s="842"/>
      <c r="Y66" s="841" t="s">
        <v>378</v>
      </c>
      <c r="Z66" s="842"/>
      <c r="AA66" s="841" t="s">
        <v>129</v>
      </c>
      <c r="AB66" s="842"/>
      <c r="AC66" s="841" t="s">
        <v>130</v>
      </c>
      <c r="AD66" s="211" t="s">
        <v>141</v>
      </c>
      <c r="AE66" s="844" t="str">
        <f t="shared" si="1"/>
        <v/>
      </c>
      <c r="AF66" s="211" t="s">
        <v>379</v>
      </c>
      <c r="AG66" s="845" t="str">
        <f t="shared" si="2"/>
        <v/>
      </c>
    </row>
    <row r="67" ht="36.75" customHeight="1">
      <c r="A67" s="836">
        <f t="shared" si="3"/>
        <v>57</v>
      </c>
      <c r="B67" s="846" t="str">
        <f>IF('基本情報入力シート'!C110="","",'基本情報入力シート'!C110)</f>
        <v/>
      </c>
      <c r="C67" s="19"/>
      <c r="D67" s="19"/>
      <c r="E67" s="19"/>
      <c r="F67" s="19"/>
      <c r="G67" s="19"/>
      <c r="H67" s="19"/>
      <c r="I67" s="19"/>
      <c r="J67" s="19"/>
      <c r="K67" s="41"/>
      <c r="L67" s="836" t="str">
        <f>IF('基本情報入力シート'!M110="","",'基本情報入力シート'!M110)</f>
        <v/>
      </c>
      <c r="M67" s="836" t="str">
        <f>IF('基本情報入力シート'!R110="","",'基本情報入力シート'!R110)</f>
        <v/>
      </c>
      <c r="N67" s="836" t="str">
        <f>IF('基本情報入力シート'!W110="","",'基本情報入力シート'!W110)</f>
        <v/>
      </c>
      <c r="O67" s="836" t="str">
        <f>IF('基本情報入力シート'!X110="","",'基本情報入力シート'!X110)</f>
        <v/>
      </c>
      <c r="P67" s="838" t="str">
        <f>IF('基本情報入力シート'!Y110="","",'基本情報入力シート'!Y110)</f>
        <v/>
      </c>
      <c r="Q67" s="752" t="str">
        <f>IF('基本情報入力シート'!Z110="","",'基本情報入力シート'!Z110)</f>
        <v/>
      </c>
      <c r="R67" s="753" t="str">
        <f>IF('基本情報入力シート'!AA110="","",'基本情報入力シート'!AA110)</f>
        <v/>
      </c>
      <c r="S67" s="839"/>
      <c r="T67" s="840" t="str">
        <f>IF(P67="","",VLOOKUP(P67,【参考】数式用2!$A$3:$C$26,3,FALSE))))</f>
        <v>#ERROR!</v>
      </c>
      <c r="U67" s="841" t="s">
        <v>98</v>
      </c>
      <c r="V67" s="842"/>
      <c r="W67" s="843" t="s">
        <v>129</v>
      </c>
      <c r="X67" s="842"/>
      <c r="Y67" s="841" t="s">
        <v>378</v>
      </c>
      <c r="Z67" s="842"/>
      <c r="AA67" s="841" t="s">
        <v>129</v>
      </c>
      <c r="AB67" s="842"/>
      <c r="AC67" s="841" t="s">
        <v>130</v>
      </c>
      <c r="AD67" s="211" t="s">
        <v>141</v>
      </c>
      <c r="AE67" s="844" t="str">
        <f t="shared" si="1"/>
        <v/>
      </c>
      <c r="AF67" s="211" t="s">
        <v>379</v>
      </c>
      <c r="AG67" s="845" t="str">
        <f t="shared" si="2"/>
        <v/>
      </c>
    </row>
    <row r="68" ht="36.75" customHeight="1">
      <c r="A68" s="836">
        <f t="shared" si="3"/>
        <v>58</v>
      </c>
      <c r="B68" s="846" t="str">
        <f>IF('基本情報入力シート'!C111="","",'基本情報入力シート'!C111)</f>
        <v/>
      </c>
      <c r="C68" s="19"/>
      <c r="D68" s="19"/>
      <c r="E68" s="19"/>
      <c r="F68" s="19"/>
      <c r="G68" s="19"/>
      <c r="H68" s="19"/>
      <c r="I68" s="19"/>
      <c r="J68" s="19"/>
      <c r="K68" s="41"/>
      <c r="L68" s="836" t="str">
        <f>IF('基本情報入力シート'!M111="","",'基本情報入力シート'!M111)</f>
        <v/>
      </c>
      <c r="M68" s="836" t="str">
        <f>IF('基本情報入力シート'!R111="","",'基本情報入力シート'!R111)</f>
        <v/>
      </c>
      <c r="N68" s="836" t="str">
        <f>IF('基本情報入力シート'!W111="","",'基本情報入力シート'!W111)</f>
        <v/>
      </c>
      <c r="O68" s="836" t="str">
        <f>IF('基本情報入力シート'!X111="","",'基本情報入力シート'!X111)</f>
        <v/>
      </c>
      <c r="P68" s="838" t="str">
        <f>IF('基本情報入力シート'!Y111="","",'基本情報入力シート'!Y111)</f>
        <v/>
      </c>
      <c r="Q68" s="752" t="str">
        <f>IF('基本情報入力シート'!Z111="","",'基本情報入力シート'!Z111)</f>
        <v/>
      </c>
      <c r="R68" s="753" t="str">
        <f>IF('基本情報入力シート'!AA111="","",'基本情報入力シート'!AA111)</f>
        <v/>
      </c>
      <c r="S68" s="839"/>
      <c r="T68" s="840" t="str">
        <f>IF(P68="","",VLOOKUP(P68,【参考】数式用2!$A$3:$C$26,3,FALSE))))</f>
        <v>#ERROR!</v>
      </c>
      <c r="U68" s="841" t="s">
        <v>98</v>
      </c>
      <c r="V68" s="842"/>
      <c r="W68" s="843" t="s">
        <v>129</v>
      </c>
      <c r="X68" s="842"/>
      <c r="Y68" s="841" t="s">
        <v>378</v>
      </c>
      <c r="Z68" s="842"/>
      <c r="AA68" s="841" t="s">
        <v>129</v>
      </c>
      <c r="AB68" s="842"/>
      <c r="AC68" s="841" t="s">
        <v>130</v>
      </c>
      <c r="AD68" s="211" t="s">
        <v>141</v>
      </c>
      <c r="AE68" s="844" t="str">
        <f t="shared" si="1"/>
        <v/>
      </c>
      <c r="AF68" s="211" t="s">
        <v>379</v>
      </c>
      <c r="AG68" s="845" t="str">
        <f t="shared" si="2"/>
        <v/>
      </c>
    </row>
    <row r="69" ht="36.75" customHeight="1">
      <c r="A69" s="836">
        <f t="shared" si="3"/>
        <v>59</v>
      </c>
      <c r="B69" s="846" t="str">
        <f>IF('基本情報入力シート'!C112="","",'基本情報入力シート'!C112)</f>
        <v/>
      </c>
      <c r="C69" s="19"/>
      <c r="D69" s="19"/>
      <c r="E69" s="19"/>
      <c r="F69" s="19"/>
      <c r="G69" s="19"/>
      <c r="H69" s="19"/>
      <c r="I69" s="19"/>
      <c r="J69" s="19"/>
      <c r="K69" s="41"/>
      <c r="L69" s="836" t="str">
        <f>IF('基本情報入力シート'!M112="","",'基本情報入力シート'!M112)</f>
        <v/>
      </c>
      <c r="M69" s="836" t="str">
        <f>IF('基本情報入力シート'!R112="","",'基本情報入力シート'!R112)</f>
        <v/>
      </c>
      <c r="N69" s="836" t="str">
        <f>IF('基本情報入力シート'!W112="","",'基本情報入力シート'!W112)</f>
        <v/>
      </c>
      <c r="O69" s="836" t="str">
        <f>IF('基本情報入力シート'!X112="","",'基本情報入力シート'!X112)</f>
        <v/>
      </c>
      <c r="P69" s="838" t="str">
        <f>IF('基本情報入力シート'!Y112="","",'基本情報入力シート'!Y112)</f>
        <v/>
      </c>
      <c r="Q69" s="752" t="str">
        <f>IF('基本情報入力シート'!Z112="","",'基本情報入力シート'!Z112)</f>
        <v/>
      </c>
      <c r="R69" s="753" t="str">
        <f>IF('基本情報入力シート'!AA112="","",'基本情報入力シート'!AA112)</f>
        <v/>
      </c>
      <c r="S69" s="839"/>
      <c r="T69" s="840" t="str">
        <f>IF(P69="","",VLOOKUP(P69,【参考】数式用2!$A$3:$C$26,3,FALSE))))</f>
        <v>#ERROR!</v>
      </c>
      <c r="U69" s="841" t="s">
        <v>98</v>
      </c>
      <c r="V69" s="842"/>
      <c r="W69" s="843" t="s">
        <v>129</v>
      </c>
      <c r="X69" s="842"/>
      <c r="Y69" s="841" t="s">
        <v>378</v>
      </c>
      <c r="Z69" s="842"/>
      <c r="AA69" s="841" t="s">
        <v>129</v>
      </c>
      <c r="AB69" s="842"/>
      <c r="AC69" s="841" t="s">
        <v>130</v>
      </c>
      <c r="AD69" s="211" t="s">
        <v>141</v>
      </c>
      <c r="AE69" s="844" t="str">
        <f t="shared" si="1"/>
        <v/>
      </c>
      <c r="AF69" s="211" t="s">
        <v>379</v>
      </c>
      <c r="AG69" s="845" t="str">
        <f t="shared" si="2"/>
        <v/>
      </c>
    </row>
    <row r="70" ht="36.75" customHeight="1">
      <c r="A70" s="836">
        <f t="shared" si="3"/>
        <v>60</v>
      </c>
      <c r="B70" s="846" t="str">
        <f>IF('基本情報入力シート'!C113="","",'基本情報入力シート'!C113)</f>
        <v/>
      </c>
      <c r="C70" s="19"/>
      <c r="D70" s="19"/>
      <c r="E70" s="19"/>
      <c r="F70" s="19"/>
      <c r="G70" s="19"/>
      <c r="H70" s="19"/>
      <c r="I70" s="19"/>
      <c r="J70" s="19"/>
      <c r="K70" s="41"/>
      <c r="L70" s="836" t="str">
        <f>IF('基本情報入力シート'!M113="","",'基本情報入力シート'!M113)</f>
        <v/>
      </c>
      <c r="M70" s="836" t="str">
        <f>IF('基本情報入力シート'!R113="","",'基本情報入力シート'!R113)</f>
        <v/>
      </c>
      <c r="N70" s="836" t="str">
        <f>IF('基本情報入力シート'!W113="","",'基本情報入力シート'!W113)</f>
        <v/>
      </c>
      <c r="O70" s="836" t="str">
        <f>IF('基本情報入力シート'!X113="","",'基本情報入力シート'!X113)</f>
        <v/>
      </c>
      <c r="P70" s="838" t="str">
        <f>IF('基本情報入力シート'!Y113="","",'基本情報入力シート'!Y113)</f>
        <v/>
      </c>
      <c r="Q70" s="752" t="str">
        <f>IF('基本情報入力シート'!Z113="","",'基本情報入力シート'!Z113)</f>
        <v/>
      </c>
      <c r="R70" s="753" t="str">
        <f>IF('基本情報入力シート'!AA113="","",'基本情報入力シート'!AA113)</f>
        <v/>
      </c>
      <c r="S70" s="839"/>
      <c r="T70" s="840" t="str">
        <f>IF(P70="","",VLOOKUP(P70,【参考】数式用2!$A$3:$C$26,3,FALSE))))</f>
        <v>#ERROR!</v>
      </c>
      <c r="U70" s="841" t="s">
        <v>98</v>
      </c>
      <c r="V70" s="842"/>
      <c r="W70" s="843" t="s">
        <v>129</v>
      </c>
      <c r="X70" s="842"/>
      <c r="Y70" s="841" t="s">
        <v>378</v>
      </c>
      <c r="Z70" s="842"/>
      <c r="AA70" s="841" t="s">
        <v>129</v>
      </c>
      <c r="AB70" s="842"/>
      <c r="AC70" s="841" t="s">
        <v>130</v>
      </c>
      <c r="AD70" s="211" t="s">
        <v>141</v>
      </c>
      <c r="AE70" s="844" t="str">
        <f t="shared" si="1"/>
        <v/>
      </c>
      <c r="AF70" s="211" t="s">
        <v>379</v>
      </c>
      <c r="AG70" s="845" t="str">
        <f t="shared" si="2"/>
        <v/>
      </c>
    </row>
    <row r="71" ht="36.75" customHeight="1">
      <c r="A71" s="836">
        <f t="shared" si="3"/>
        <v>61</v>
      </c>
      <c r="B71" s="846" t="str">
        <f>IF('基本情報入力シート'!C114="","",'基本情報入力シート'!C114)</f>
        <v/>
      </c>
      <c r="C71" s="19"/>
      <c r="D71" s="19"/>
      <c r="E71" s="19"/>
      <c r="F71" s="19"/>
      <c r="G71" s="19"/>
      <c r="H71" s="19"/>
      <c r="I71" s="19"/>
      <c r="J71" s="19"/>
      <c r="K71" s="41"/>
      <c r="L71" s="836" t="str">
        <f>IF('基本情報入力シート'!M114="","",'基本情報入力シート'!M114)</f>
        <v/>
      </c>
      <c r="M71" s="836" t="str">
        <f>IF('基本情報入力シート'!R114="","",'基本情報入力シート'!R114)</f>
        <v/>
      </c>
      <c r="N71" s="836" t="str">
        <f>IF('基本情報入力シート'!W114="","",'基本情報入力シート'!W114)</f>
        <v/>
      </c>
      <c r="O71" s="836" t="str">
        <f>IF('基本情報入力シート'!X114="","",'基本情報入力シート'!X114)</f>
        <v/>
      </c>
      <c r="P71" s="838" t="str">
        <f>IF('基本情報入力シート'!Y114="","",'基本情報入力シート'!Y114)</f>
        <v/>
      </c>
      <c r="Q71" s="752" t="str">
        <f>IF('基本情報入力シート'!Z114="","",'基本情報入力シート'!Z114)</f>
        <v/>
      </c>
      <c r="R71" s="753" t="str">
        <f>IF('基本情報入力シート'!AA114="","",'基本情報入力シート'!AA114)</f>
        <v/>
      </c>
      <c r="S71" s="839"/>
      <c r="T71" s="840" t="str">
        <f>IF(P71="","",VLOOKUP(P71,【参考】数式用2!$A$3:$C$26,3,FALSE))))</f>
        <v>#ERROR!</v>
      </c>
      <c r="U71" s="841" t="s">
        <v>98</v>
      </c>
      <c r="V71" s="842"/>
      <c r="W71" s="843" t="s">
        <v>129</v>
      </c>
      <c r="X71" s="842"/>
      <c r="Y71" s="841" t="s">
        <v>378</v>
      </c>
      <c r="Z71" s="842"/>
      <c r="AA71" s="841" t="s">
        <v>129</v>
      </c>
      <c r="AB71" s="842"/>
      <c r="AC71" s="841" t="s">
        <v>130</v>
      </c>
      <c r="AD71" s="211" t="s">
        <v>141</v>
      </c>
      <c r="AE71" s="844" t="str">
        <f t="shared" si="1"/>
        <v/>
      </c>
      <c r="AF71" s="211" t="s">
        <v>379</v>
      </c>
      <c r="AG71" s="845" t="str">
        <f t="shared" si="2"/>
        <v/>
      </c>
    </row>
    <row r="72" ht="36.75" customHeight="1">
      <c r="A72" s="836">
        <f t="shared" si="3"/>
        <v>62</v>
      </c>
      <c r="B72" s="846" t="str">
        <f>IF('基本情報入力シート'!C115="","",'基本情報入力シート'!C115)</f>
        <v/>
      </c>
      <c r="C72" s="19"/>
      <c r="D72" s="19"/>
      <c r="E72" s="19"/>
      <c r="F72" s="19"/>
      <c r="G72" s="19"/>
      <c r="H72" s="19"/>
      <c r="I72" s="19"/>
      <c r="J72" s="19"/>
      <c r="K72" s="41"/>
      <c r="L72" s="836" t="str">
        <f>IF('基本情報入力シート'!M115="","",'基本情報入力シート'!M115)</f>
        <v/>
      </c>
      <c r="M72" s="836" t="str">
        <f>IF('基本情報入力シート'!R115="","",'基本情報入力シート'!R115)</f>
        <v/>
      </c>
      <c r="N72" s="836" t="str">
        <f>IF('基本情報入力シート'!W115="","",'基本情報入力シート'!W115)</f>
        <v/>
      </c>
      <c r="O72" s="836" t="str">
        <f>IF('基本情報入力シート'!X115="","",'基本情報入力シート'!X115)</f>
        <v/>
      </c>
      <c r="P72" s="838" t="str">
        <f>IF('基本情報入力シート'!Y115="","",'基本情報入力シート'!Y115)</f>
        <v/>
      </c>
      <c r="Q72" s="752" t="str">
        <f>IF('基本情報入力シート'!Z115="","",'基本情報入力シート'!Z115)</f>
        <v/>
      </c>
      <c r="R72" s="753" t="str">
        <f>IF('基本情報入力シート'!AA115="","",'基本情報入力シート'!AA115)</f>
        <v/>
      </c>
      <c r="S72" s="839"/>
      <c r="T72" s="840" t="str">
        <f>IF(P72="","",VLOOKUP(P72,【参考】数式用2!$A$3:$C$26,3,FALSE))))</f>
        <v>#ERROR!</v>
      </c>
      <c r="U72" s="841" t="s">
        <v>98</v>
      </c>
      <c r="V72" s="842"/>
      <c r="W72" s="843" t="s">
        <v>129</v>
      </c>
      <c r="X72" s="842"/>
      <c r="Y72" s="841" t="s">
        <v>378</v>
      </c>
      <c r="Z72" s="842"/>
      <c r="AA72" s="841" t="s">
        <v>129</v>
      </c>
      <c r="AB72" s="842"/>
      <c r="AC72" s="841" t="s">
        <v>130</v>
      </c>
      <c r="AD72" s="211" t="s">
        <v>141</v>
      </c>
      <c r="AE72" s="844" t="str">
        <f t="shared" si="1"/>
        <v/>
      </c>
      <c r="AF72" s="211" t="s">
        <v>379</v>
      </c>
      <c r="AG72" s="845" t="str">
        <f t="shared" si="2"/>
        <v/>
      </c>
    </row>
    <row r="73" ht="36.75" customHeight="1">
      <c r="A73" s="836">
        <f t="shared" si="3"/>
        <v>63</v>
      </c>
      <c r="B73" s="846" t="str">
        <f>IF('基本情報入力シート'!C116="","",'基本情報入力シート'!C116)</f>
        <v/>
      </c>
      <c r="C73" s="19"/>
      <c r="D73" s="19"/>
      <c r="E73" s="19"/>
      <c r="F73" s="19"/>
      <c r="G73" s="19"/>
      <c r="H73" s="19"/>
      <c r="I73" s="19"/>
      <c r="J73" s="19"/>
      <c r="K73" s="41"/>
      <c r="L73" s="836" t="str">
        <f>IF('基本情報入力シート'!M116="","",'基本情報入力シート'!M116)</f>
        <v/>
      </c>
      <c r="M73" s="836" t="str">
        <f>IF('基本情報入力シート'!R116="","",'基本情報入力シート'!R116)</f>
        <v/>
      </c>
      <c r="N73" s="836" t="str">
        <f>IF('基本情報入力シート'!W116="","",'基本情報入力シート'!W116)</f>
        <v/>
      </c>
      <c r="O73" s="836" t="str">
        <f>IF('基本情報入力シート'!X116="","",'基本情報入力シート'!X116)</f>
        <v/>
      </c>
      <c r="P73" s="838" t="str">
        <f>IF('基本情報入力シート'!Y116="","",'基本情報入力シート'!Y116)</f>
        <v/>
      </c>
      <c r="Q73" s="752" t="str">
        <f>IF('基本情報入力シート'!Z116="","",'基本情報入力シート'!Z116)</f>
        <v/>
      </c>
      <c r="R73" s="753" t="str">
        <f>IF('基本情報入力シート'!AA116="","",'基本情報入力シート'!AA116)</f>
        <v/>
      </c>
      <c r="S73" s="839"/>
      <c r="T73" s="840" t="str">
        <f>IF(P73="","",VLOOKUP(P73,【参考】数式用2!$A$3:$C$26,3,FALSE))))</f>
        <v>#ERROR!</v>
      </c>
      <c r="U73" s="841" t="s">
        <v>98</v>
      </c>
      <c r="V73" s="842"/>
      <c r="W73" s="843" t="s">
        <v>129</v>
      </c>
      <c r="X73" s="842"/>
      <c r="Y73" s="841" t="s">
        <v>378</v>
      </c>
      <c r="Z73" s="842"/>
      <c r="AA73" s="841" t="s">
        <v>129</v>
      </c>
      <c r="AB73" s="842"/>
      <c r="AC73" s="841" t="s">
        <v>130</v>
      </c>
      <c r="AD73" s="211" t="s">
        <v>141</v>
      </c>
      <c r="AE73" s="844" t="str">
        <f t="shared" si="1"/>
        <v/>
      </c>
      <c r="AF73" s="211" t="s">
        <v>379</v>
      </c>
      <c r="AG73" s="845" t="str">
        <f t="shared" si="2"/>
        <v/>
      </c>
    </row>
    <row r="74" ht="36.75" customHeight="1">
      <c r="A74" s="836">
        <f t="shared" si="3"/>
        <v>64</v>
      </c>
      <c r="B74" s="846" t="str">
        <f>IF('基本情報入力シート'!C117="","",'基本情報入力シート'!C117)</f>
        <v/>
      </c>
      <c r="C74" s="19"/>
      <c r="D74" s="19"/>
      <c r="E74" s="19"/>
      <c r="F74" s="19"/>
      <c r="G74" s="19"/>
      <c r="H74" s="19"/>
      <c r="I74" s="19"/>
      <c r="J74" s="19"/>
      <c r="K74" s="41"/>
      <c r="L74" s="836" t="str">
        <f>IF('基本情報入力シート'!M117="","",'基本情報入力シート'!M117)</f>
        <v/>
      </c>
      <c r="M74" s="836" t="str">
        <f>IF('基本情報入力シート'!R117="","",'基本情報入力シート'!R117)</f>
        <v/>
      </c>
      <c r="N74" s="836" t="str">
        <f>IF('基本情報入力シート'!W117="","",'基本情報入力シート'!W117)</f>
        <v/>
      </c>
      <c r="O74" s="836" t="str">
        <f>IF('基本情報入力シート'!X117="","",'基本情報入力シート'!X117)</f>
        <v/>
      </c>
      <c r="P74" s="838" t="str">
        <f>IF('基本情報入力シート'!Y117="","",'基本情報入力シート'!Y117)</f>
        <v/>
      </c>
      <c r="Q74" s="752" t="str">
        <f>IF('基本情報入力シート'!Z117="","",'基本情報入力シート'!Z117)</f>
        <v/>
      </c>
      <c r="R74" s="753" t="str">
        <f>IF('基本情報入力シート'!AA117="","",'基本情報入力シート'!AA117)</f>
        <v/>
      </c>
      <c r="S74" s="839"/>
      <c r="T74" s="840" t="str">
        <f>IF(P74="","",VLOOKUP(P74,【参考】数式用2!$A$3:$C$26,3,FALSE))))</f>
        <v>#ERROR!</v>
      </c>
      <c r="U74" s="841" t="s">
        <v>98</v>
      </c>
      <c r="V74" s="842"/>
      <c r="W74" s="843" t="s">
        <v>129</v>
      </c>
      <c r="X74" s="842"/>
      <c r="Y74" s="841" t="s">
        <v>378</v>
      </c>
      <c r="Z74" s="842"/>
      <c r="AA74" s="841" t="s">
        <v>129</v>
      </c>
      <c r="AB74" s="842"/>
      <c r="AC74" s="841" t="s">
        <v>130</v>
      </c>
      <c r="AD74" s="211" t="s">
        <v>141</v>
      </c>
      <c r="AE74" s="844" t="str">
        <f t="shared" si="1"/>
        <v/>
      </c>
      <c r="AF74" s="211" t="s">
        <v>379</v>
      </c>
      <c r="AG74" s="845" t="str">
        <f t="shared" si="2"/>
        <v/>
      </c>
    </row>
    <row r="75" ht="36.75" customHeight="1">
      <c r="A75" s="836">
        <f t="shared" si="3"/>
        <v>65</v>
      </c>
      <c r="B75" s="846" t="str">
        <f>IF('基本情報入力シート'!C118="","",'基本情報入力シート'!C118)</f>
        <v/>
      </c>
      <c r="C75" s="19"/>
      <c r="D75" s="19"/>
      <c r="E75" s="19"/>
      <c r="F75" s="19"/>
      <c r="G75" s="19"/>
      <c r="H75" s="19"/>
      <c r="I75" s="19"/>
      <c r="J75" s="19"/>
      <c r="K75" s="41"/>
      <c r="L75" s="836" t="str">
        <f>IF('基本情報入力シート'!M118="","",'基本情報入力シート'!M118)</f>
        <v/>
      </c>
      <c r="M75" s="836" t="str">
        <f>IF('基本情報入力シート'!R118="","",'基本情報入力シート'!R118)</f>
        <v/>
      </c>
      <c r="N75" s="836" t="str">
        <f>IF('基本情報入力シート'!W118="","",'基本情報入力シート'!W118)</f>
        <v/>
      </c>
      <c r="O75" s="836" t="str">
        <f>IF('基本情報入力シート'!X118="","",'基本情報入力シート'!X118)</f>
        <v/>
      </c>
      <c r="P75" s="838" t="str">
        <f>IF('基本情報入力シート'!Y118="","",'基本情報入力シート'!Y118)</f>
        <v/>
      </c>
      <c r="Q75" s="752" t="str">
        <f>IF('基本情報入力シート'!Z118="","",'基本情報入力シート'!Z118)</f>
        <v/>
      </c>
      <c r="R75" s="753" t="str">
        <f>IF('基本情報入力シート'!AA118="","",'基本情報入力シート'!AA118)</f>
        <v/>
      </c>
      <c r="S75" s="839"/>
      <c r="T75" s="840" t="str">
        <f>IF(P75="","",VLOOKUP(P75,【参考】数式用2!$A$3:$C$26,3,FALSE))))</f>
        <v>#ERROR!</v>
      </c>
      <c r="U75" s="841" t="s">
        <v>98</v>
      </c>
      <c r="V75" s="842"/>
      <c r="W75" s="843" t="s">
        <v>129</v>
      </c>
      <c r="X75" s="842"/>
      <c r="Y75" s="841" t="s">
        <v>378</v>
      </c>
      <c r="Z75" s="842"/>
      <c r="AA75" s="841" t="s">
        <v>129</v>
      </c>
      <c r="AB75" s="842"/>
      <c r="AC75" s="841" t="s">
        <v>130</v>
      </c>
      <c r="AD75" s="211" t="s">
        <v>141</v>
      </c>
      <c r="AE75" s="844" t="str">
        <f t="shared" si="1"/>
        <v/>
      </c>
      <c r="AF75" s="211" t="s">
        <v>379</v>
      </c>
      <c r="AG75" s="845" t="str">
        <f t="shared" si="2"/>
        <v/>
      </c>
    </row>
    <row r="76" ht="36.75" customHeight="1">
      <c r="A76" s="836">
        <f t="shared" si="3"/>
        <v>66</v>
      </c>
      <c r="B76" s="846" t="str">
        <f>IF('基本情報入力シート'!C119="","",'基本情報入力シート'!C119)</f>
        <v/>
      </c>
      <c r="C76" s="19"/>
      <c r="D76" s="19"/>
      <c r="E76" s="19"/>
      <c r="F76" s="19"/>
      <c r="G76" s="19"/>
      <c r="H76" s="19"/>
      <c r="I76" s="19"/>
      <c r="J76" s="19"/>
      <c r="K76" s="41"/>
      <c r="L76" s="836" t="str">
        <f>IF('基本情報入力シート'!M119="","",'基本情報入力シート'!M119)</f>
        <v/>
      </c>
      <c r="M76" s="836" t="str">
        <f>IF('基本情報入力シート'!R119="","",'基本情報入力シート'!R119)</f>
        <v/>
      </c>
      <c r="N76" s="836" t="str">
        <f>IF('基本情報入力シート'!W119="","",'基本情報入力シート'!W119)</f>
        <v/>
      </c>
      <c r="O76" s="836" t="str">
        <f>IF('基本情報入力シート'!X119="","",'基本情報入力シート'!X119)</f>
        <v/>
      </c>
      <c r="P76" s="838" t="str">
        <f>IF('基本情報入力シート'!Y119="","",'基本情報入力シート'!Y119)</f>
        <v/>
      </c>
      <c r="Q76" s="752" t="str">
        <f>IF('基本情報入力シート'!Z119="","",'基本情報入力シート'!Z119)</f>
        <v/>
      </c>
      <c r="R76" s="753" t="str">
        <f>IF('基本情報入力シート'!AA119="","",'基本情報入力シート'!AA119)</f>
        <v/>
      </c>
      <c r="S76" s="839"/>
      <c r="T76" s="840" t="str">
        <f>IF(P76="","",VLOOKUP(P76,【参考】数式用2!$A$3:$C$26,3,FALSE))))</f>
        <v>#ERROR!</v>
      </c>
      <c r="U76" s="841" t="s">
        <v>98</v>
      </c>
      <c r="V76" s="842"/>
      <c r="W76" s="843" t="s">
        <v>129</v>
      </c>
      <c r="X76" s="842"/>
      <c r="Y76" s="841" t="s">
        <v>378</v>
      </c>
      <c r="Z76" s="842"/>
      <c r="AA76" s="841" t="s">
        <v>129</v>
      </c>
      <c r="AB76" s="842"/>
      <c r="AC76" s="841" t="s">
        <v>130</v>
      </c>
      <c r="AD76" s="211" t="s">
        <v>141</v>
      </c>
      <c r="AE76" s="844" t="str">
        <f t="shared" si="1"/>
        <v/>
      </c>
      <c r="AF76" s="211" t="s">
        <v>379</v>
      </c>
      <c r="AG76" s="845" t="str">
        <f t="shared" si="2"/>
        <v/>
      </c>
    </row>
    <row r="77" ht="36.75" customHeight="1">
      <c r="A77" s="836">
        <f t="shared" si="3"/>
        <v>67</v>
      </c>
      <c r="B77" s="846" t="str">
        <f>IF('基本情報入力シート'!C120="","",'基本情報入力シート'!C120)</f>
        <v/>
      </c>
      <c r="C77" s="19"/>
      <c r="D77" s="19"/>
      <c r="E77" s="19"/>
      <c r="F77" s="19"/>
      <c r="G77" s="19"/>
      <c r="H77" s="19"/>
      <c r="I77" s="19"/>
      <c r="J77" s="19"/>
      <c r="K77" s="41"/>
      <c r="L77" s="836" t="str">
        <f>IF('基本情報入力シート'!M120="","",'基本情報入力シート'!M120)</f>
        <v/>
      </c>
      <c r="M77" s="836" t="str">
        <f>IF('基本情報入力シート'!R120="","",'基本情報入力シート'!R120)</f>
        <v/>
      </c>
      <c r="N77" s="836" t="str">
        <f>IF('基本情報入力シート'!W120="","",'基本情報入力シート'!W120)</f>
        <v/>
      </c>
      <c r="O77" s="836" t="str">
        <f>IF('基本情報入力シート'!X120="","",'基本情報入力シート'!X120)</f>
        <v/>
      </c>
      <c r="P77" s="838" t="str">
        <f>IF('基本情報入力シート'!Y120="","",'基本情報入力シート'!Y120)</f>
        <v/>
      </c>
      <c r="Q77" s="752" t="str">
        <f>IF('基本情報入力シート'!Z120="","",'基本情報入力シート'!Z120)</f>
        <v/>
      </c>
      <c r="R77" s="753" t="str">
        <f>IF('基本情報入力シート'!AA120="","",'基本情報入力シート'!AA120)</f>
        <v/>
      </c>
      <c r="S77" s="839"/>
      <c r="T77" s="840" t="str">
        <f>IF(P77="","",VLOOKUP(P77,【参考】数式用2!$A$3:$C$26,3,FALSE))))</f>
        <v>#ERROR!</v>
      </c>
      <c r="U77" s="841" t="s">
        <v>98</v>
      </c>
      <c r="V77" s="842"/>
      <c r="W77" s="843" t="s">
        <v>129</v>
      </c>
      <c r="X77" s="842"/>
      <c r="Y77" s="841" t="s">
        <v>378</v>
      </c>
      <c r="Z77" s="842"/>
      <c r="AA77" s="841" t="s">
        <v>129</v>
      </c>
      <c r="AB77" s="842"/>
      <c r="AC77" s="841" t="s">
        <v>130</v>
      </c>
      <c r="AD77" s="211" t="s">
        <v>141</v>
      </c>
      <c r="AE77" s="844" t="str">
        <f t="shared" si="1"/>
        <v/>
      </c>
      <c r="AF77" s="211" t="s">
        <v>379</v>
      </c>
      <c r="AG77" s="845" t="str">
        <f t="shared" si="2"/>
        <v/>
      </c>
    </row>
    <row r="78" ht="36.75" customHeight="1">
      <c r="A78" s="836">
        <f t="shared" si="3"/>
        <v>68</v>
      </c>
      <c r="B78" s="846" t="str">
        <f>IF('基本情報入力シート'!C121="","",'基本情報入力シート'!C121)</f>
        <v/>
      </c>
      <c r="C78" s="19"/>
      <c r="D78" s="19"/>
      <c r="E78" s="19"/>
      <c r="F78" s="19"/>
      <c r="G78" s="19"/>
      <c r="H78" s="19"/>
      <c r="I78" s="19"/>
      <c r="J78" s="19"/>
      <c r="K78" s="41"/>
      <c r="L78" s="836" t="str">
        <f>IF('基本情報入力シート'!M121="","",'基本情報入力シート'!M121)</f>
        <v/>
      </c>
      <c r="M78" s="836" t="str">
        <f>IF('基本情報入力シート'!R121="","",'基本情報入力シート'!R121)</f>
        <v/>
      </c>
      <c r="N78" s="836" t="str">
        <f>IF('基本情報入力シート'!W121="","",'基本情報入力シート'!W121)</f>
        <v/>
      </c>
      <c r="O78" s="836" t="str">
        <f>IF('基本情報入力シート'!X121="","",'基本情報入力シート'!X121)</f>
        <v/>
      </c>
      <c r="P78" s="838" t="str">
        <f>IF('基本情報入力シート'!Y121="","",'基本情報入力シート'!Y121)</f>
        <v/>
      </c>
      <c r="Q78" s="752" t="str">
        <f>IF('基本情報入力シート'!Z121="","",'基本情報入力シート'!Z121)</f>
        <v/>
      </c>
      <c r="R78" s="753" t="str">
        <f>IF('基本情報入力シート'!AA121="","",'基本情報入力シート'!AA121)</f>
        <v/>
      </c>
      <c r="S78" s="839"/>
      <c r="T78" s="840" t="str">
        <f>IF(P78="","",VLOOKUP(P78,【参考】数式用2!$A$3:$C$26,3,FALSE))))</f>
        <v>#ERROR!</v>
      </c>
      <c r="U78" s="841" t="s">
        <v>98</v>
      </c>
      <c r="V78" s="842"/>
      <c r="W78" s="843" t="s">
        <v>129</v>
      </c>
      <c r="X78" s="842"/>
      <c r="Y78" s="841" t="s">
        <v>378</v>
      </c>
      <c r="Z78" s="842"/>
      <c r="AA78" s="841" t="s">
        <v>129</v>
      </c>
      <c r="AB78" s="842"/>
      <c r="AC78" s="841" t="s">
        <v>130</v>
      </c>
      <c r="AD78" s="211" t="s">
        <v>141</v>
      </c>
      <c r="AE78" s="844" t="str">
        <f t="shared" si="1"/>
        <v/>
      </c>
      <c r="AF78" s="211" t="s">
        <v>379</v>
      </c>
      <c r="AG78" s="845" t="str">
        <f t="shared" si="2"/>
        <v/>
      </c>
    </row>
    <row r="79" ht="36.75" customHeight="1">
      <c r="A79" s="836">
        <f t="shared" si="3"/>
        <v>69</v>
      </c>
      <c r="B79" s="846" t="str">
        <f>IF('基本情報入力シート'!C122="","",'基本情報入力シート'!C122)</f>
        <v/>
      </c>
      <c r="C79" s="19"/>
      <c r="D79" s="19"/>
      <c r="E79" s="19"/>
      <c r="F79" s="19"/>
      <c r="G79" s="19"/>
      <c r="H79" s="19"/>
      <c r="I79" s="19"/>
      <c r="J79" s="19"/>
      <c r="K79" s="41"/>
      <c r="L79" s="836" t="str">
        <f>IF('基本情報入力シート'!M122="","",'基本情報入力シート'!M122)</f>
        <v/>
      </c>
      <c r="M79" s="836" t="str">
        <f>IF('基本情報入力シート'!R122="","",'基本情報入力シート'!R122)</f>
        <v/>
      </c>
      <c r="N79" s="836" t="str">
        <f>IF('基本情報入力シート'!W122="","",'基本情報入力シート'!W122)</f>
        <v/>
      </c>
      <c r="O79" s="836" t="str">
        <f>IF('基本情報入力シート'!X122="","",'基本情報入力シート'!X122)</f>
        <v/>
      </c>
      <c r="P79" s="838" t="str">
        <f>IF('基本情報入力シート'!Y122="","",'基本情報入力シート'!Y122)</f>
        <v/>
      </c>
      <c r="Q79" s="752" t="str">
        <f>IF('基本情報入力シート'!Z122="","",'基本情報入力シート'!Z122)</f>
        <v/>
      </c>
      <c r="R79" s="753" t="str">
        <f>IF('基本情報入力シート'!AA122="","",'基本情報入力シート'!AA122)</f>
        <v/>
      </c>
      <c r="S79" s="839"/>
      <c r="T79" s="840" t="str">
        <f>IF(P79="","",VLOOKUP(P79,【参考】数式用2!$A$3:$C$26,3,FALSE))))</f>
        <v>#ERROR!</v>
      </c>
      <c r="U79" s="841" t="s">
        <v>98</v>
      </c>
      <c r="V79" s="842"/>
      <c r="W79" s="843" t="s">
        <v>129</v>
      </c>
      <c r="X79" s="842"/>
      <c r="Y79" s="841" t="s">
        <v>378</v>
      </c>
      <c r="Z79" s="842"/>
      <c r="AA79" s="841" t="s">
        <v>129</v>
      </c>
      <c r="AB79" s="842"/>
      <c r="AC79" s="841" t="s">
        <v>130</v>
      </c>
      <c r="AD79" s="211" t="s">
        <v>141</v>
      </c>
      <c r="AE79" s="844" t="str">
        <f t="shared" si="1"/>
        <v/>
      </c>
      <c r="AF79" s="211" t="s">
        <v>379</v>
      </c>
      <c r="AG79" s="845" t="str">
        <f t="shared" si="2"/>
        <v/>
      </c>
    </row>
    <row r="80" ht="36.75" customHeight="1">
      <c r="A80" s="836">
        <f t="shared" si="3"/>
        <v>70</v>
      </c>
      <c r="B80" s="846" t="str">
        <f>IF('基本情報入力シート'!C123="","",'基本情報入力シート'!C123)</f>
        <v/>
      </c>
      <c r="C80" s="19"/>
      <c r="D80" s="19"/>
      <c r="E80" s="19"/>
      <c r="F80" s="19"/>
      <c r="G80" s="19"/>
      <c r="H80" s="19"/>
      <c r="I80" s="19"/>
      <c r="J80" s="19"/>
      <c r="K80" s="41"/>
      <c r="L80" s="836" t="str">
        <f>IF('基本情報入力シート'!M123="","",'基本情報入力シート'!M123)</f>
        <v/>
      </c>
      <c r="M80" s="836" t="str">
        <f>IF('基本情報入力シート'!R123="","",'基本情報入力シート'!R123)</f>
        <v/>
      </c>
      <c r="N80" s="836" t="str">
        <f>IF('基本情報入力シート'!W123="","",'基本情報入力シート'!W123)</f>
        <v/>
      </c>
      <c r="O80" s="836" t="str">
        <f>IF('基本情報入力シート'!X123="","",'基本情報入力シート'!X123)</f>
        <v/>
      </c>
      <c r="P80" s="838" t="str">
        <f>IF('基本情報入力シート'!Y123="","",'基本情報入力シート'!Y123)</f>
        <v/>
      </c>
      <c r="Q80" s="752" t="str">
        <f>IF('基本情報入力シート'!Z123="","",'基本情報入力シート'!Z123)</f>
        <v/>
      </c>
      <c r="R80" s="753" t="str">
        <f>IF('基本情報入力シート'!AA123="","",'基本情報入力シート'!AA123)</f>
        <v/>
      </c>
      <c r="S80" s="839"/>
      <c r="T80" s="840" t="str">
        <f>IF(P80="","",VLOOKUP(P80,【参考】数式用2!$A$3:$C$26,3,FALSE))))</f>
        <v>#ERROR!</v>
      </c>
      <c r="U80" s="841" t="s">
        <v>98</v>
      </c>
      <c r="V80" s="842"/>
      <c r="W80" s="843" t="s">
        <v>129</v>
      </c>
      <c r="X80" s="842"/>
      <c r="Y80" s="841" t="s">
        <v>378</v>
      </c>
      <c r="Z80" s="842"/>
      <c r="AA80" s="841" t="s">
        <v>129</v>
      </c>
      <c r="AB80" s="842"/>
      <c r="AC80" s="841" t="s">
        <v>130</v>
      </c>
      <c r="AD80" s="211" t="s">
        <v>141</v>
      </c>
      <c r="AE80" s="844" t="str">
        <f t="shared" si="1"/>
        <v/>
      </c>
      <c r="AF80" s="211" t="s">
        <v>379</v>
      </c>
      <c r="AG80" s="845" t="str">
        <f t="shared" si="2"/>
        <v/>
      </c>
    </row>
    <row r="81" ht="36.75" customHeight="1">
      <c r="A81" s="836">
        <f t="shared" si="3"/>
        <v>71</v>
      </c>
      <c r="B81" s="846" t="str">
        <f>IF('基本情報入力シート'!C124="","",'基本情報入力シート'!C124)</f>
        <v/>
      </c>
      <c r="C81" s="19"/>
      <c r="D81" s="19"/>
      <c r="E81" s="19"/>
      <c r="F81" s="19"/>
      <c r="G81" s="19"/>
      <c r="H81" s="19"/>
      <c r="I81" s="19"/>
      <c r="J81" s="19"/>
      <c r="K81" s="41"/>
      <c r="L81" s="836" t="str">
        <f>IF('基本情報入力シート'!M124="","",'基本情報入力シート'!M124)</f>
        <v/>
      </c>
      <c r="M81" s="836" t="str">
        <f>IF('基本情報入力シート'!R124="","",'基本情報入力シート'!R124)</f>
        <v/>
      </c>
      <c r="N81" s="836" t="str">
        <f>IF('基本情報入力シート'!W124="","",'基本情報入力シート'!W124)</f>
        <v/>
      </c>
      <c r="O81" s="836" t="str">
        <f>IF('基本情報入力シート'!X124="","",'基本情報入力シート'!X124)</f>
        <v/>
      </c>
      <c r="P81" s="838" t="str">
        <f>IF('基本情報入力シート'!Y124="","",'基本情報入力シート'!Y124)</f>
        <v/>
      </c>
      <c r="Q81" s="752" t="str">
        <f>IF('基本情報入力シート'!Z124="","",'基本情報入力シート'!Z124)</f>
        <v/>
      </c>
      <c r="R81" s="753" t="str">
        <f>IF('基本情報入力シート'!AA124="","",'基本情報入力シート'!AA124)</f>
        <v/>
      </c>
      <c r="S81" s="839"/>
      <c r="T81" s="840" t="str">
        <f>IF(P81="","",VLOOKUP(P81,【参考】数式用2!$A$3:$C$26,3,FALSE))))</f>
        <v>#ERROR!</v>
      </c>
      <c r="U81" s="841" t="s">
        <v>98</v>
      </c>
      <c r="V81" s="842"/>
      <c r="W81" s="843" t="s">
        <v>129</v>
      </c>
      <c r="X81" s="842"/>
      <c r="Y81" s="841" t="s">
        <v>378</v>
      </c>
      <c r="Z81" s="842"/>
      <c r="AA81" s="841" t="s">
        <v>129</v>
      </c>
      <c r="AB81" s="842"/>
      <c r="AC81" s="841" t="s">
        <v>130</v>
      </c>
      <c r="AD81" s="211" t="s">
        <v>141</v>
      </c>
      <c r="AE81" s="844" t="str">
        <f t="shared" si="1"/>
        <v/>
      </c>
      <c r="AF81" s="211" t="s">
        <v>379</v>
      </c>
      <c r="AG81" s="845" t="str">
        <f t="shared" si="2"/>
        <v/>
      </c>
    </row>
    <row r="82" ht="36.75" customHeight="1">
      <c r="A82" s="836">
        <f t="shared" si="3"/>
        <v>72</v>
      </c>
      <c r="B82" s="846" t="str">
        <f>IF('基本情報入力シート'!C125="","",'基本情報入力シート'!C125)</f>
        <v/>
      </c>
      <c r="C82" s="19"/>
      <c r="D82" s="19"/>
      <c r="E82" s="19"/>
      <c r="F82" s="19"/>
      <c r="G82" s="19"/>
      <c r="H82" s="19"/>
      <c r="I82" s="19"/>
      <c r="J82" s="19"/>
      <c r="K82" s="41"/>
      <c r="L82" s="836" t="str">
        <f>IF('基本情報入力シート'!M125="","",'基本情報入力シート'!M125)</f>
        <v/>
      </c>
      <c r="M82" s="836" t="str">
        <f>IF('基本情報入力シート'!R125="","",'基本情報入力シート'!R125)</f>
        <v/>
      </c>
      <c r="N82" s="836" t="str">
        <f>IF('基本情報入力シート'!W125="","",'基本情報入力シート'!W125)</f>
        <v/>
      </c>
      <c r="O82" s="836" t="str">
        <f>IF('基本情報入力シート'!X125="","",'基本情報入力シート'!X125)</f>
        <v/>
      </c>
      <c r="P82" s="838" t="str">
        <f>IF('基本情報入力シート'!Y125="","",'基本情報入力シート'!Y125)</f>
        <v/>
      </c>
      <c r="Q82" s="752" t="str">
        <f>IF('基本情報入力シート'!Z125="","",'基本情報入力シート'!Z125)</f>
        <v/>
      </c>
      <c r="R82" s="753" t="str">
        <f>IF('基本情報入力シート'!AA125="","",'基本情報入力シート'!AA125)</f>
        <v/>
      </c>
      <c r="S82" s="839"/>
      <c r="T82" s="840" t="str">
        <f>IF(P82="","",VLOOKUP(P82,【参考】数式用2!$A$3:$C$26,3,FALSE))))</f>
        <v>#ERROR!</v>
      </c>
      <c r="U82" s="841" t="s">
        <v>98</v>
      </c>
      <c r="V82" s="842"/>
      <c r="W82" s="843" t="s">
        <v>129</v>
      </c>
      <c r="X82" s="842"/>
      <c r="Y82" s="841" t="s">
        <v>378</v>
      </c>
      <c r="Z82" s="842"/>
      <c r="AA82" s="841" t="s">
        <v>129</v>
      </c>
      <c r="AB82" s="842"/>
      <c r="AC82" s="841" t="s">
        <v>130</v>
      </c>
      <c r="AD82" s="211" t="s">
        <v>141</v>
      </c>
      <c r="AE82" s="844" t="str">
        <f t="shared" si="1"/>
        <v/>
      </c>
      <c r="AF82" s="211" t="s">
        <v>379</v>
      </c>
      <c r="AG82" s="845" t="str">
        <f t="shared" si="2"/>
        <v/>
      </c>
    </row>
    <row r="83" ht="36.75" customHeight="1">
      <c r="A83" s="836">
        <f t="shared" si="3"/>
        <v>73</v>
      </c>
      <c r="B83" s="846" t="str">
        <f>IF('基本情報入力シート'!C126="","",'基本情報入力シート'!C126)</f>
        <v/>
      </c>
      <c r="C83" s="19"/>
      <c r="D83" s="19"/>
      <c r="E83" s="19"/>
      <c r="F83" s="19"/>
      <c r="G83" s="19"/>
      <c r="H83" s="19"/>
      <c r="I83" s="19"/>
      <c r="J83" s="19"/>
      <c r="K83" s="41"/>
      <c r="L83" s="836" t="str">
        <f>IF('基本情報入力シート'!M126="","",'基本情報入力シート'!M126)</f>
        <v/>
      </c>
      <c r="M83" s="836" t="str">
        <f>IF('基本情報入力シート'!R126="","",'基本情報入力シート'!R126)</f>
        <v/>
      </c>
      <c r="N83" s="836" t="str">
        <f>IF('基本情報入力シート'!W126="","",'基本情報入力シート'!W126)</f>
        <v/>
      </c>
      <c r="O83" s="836" t="str">
        <f>IF('基本情報入力シート'!X126="","",'基本情報入力シート'!X126)</f>
        <v/>
      </c>
      <c r="P83" s="838" t="str">
        <f>IF('基本情報入力シート'!Y126="","",'基本情報入力シート'!Y126)</f>
        <v/>
      </c>
      <c r="Q83" s="752" t="str">
        <f>IF('基本情報入力シート'!Z126="","",'基本情報入力シート'!Z126)</f>
        <v/>
      </c>
      <c r="R83" s="753" t="str">
        <f>IF('基本情報入力シート'!AA126="","",'基本情報入力シート'!AA126)</f>
        <v/>
      </c>
      <c r="S83" s="839"/>
      <c r="T83" s="840" t="str">
        <f>IF(P83="","",VLOOKUP(P83,【参考】数式用2!$A$3:$C$26,3,FALSE))))</f>
        <v>#ERROR!</v>
      </c>
      <c r="U83" s="841" t="s">
        <v>98</v>
      </c>
      <c r="V83" s="842"/>
      <c r="W83" s="843" t="s">
        <v>129</v>
      </c>
      <c r="X83" s="842"/>
      <c r="Y83" s="841" t="s">
        <v>378</v>
      </c>
      <c r="Z83" s="842"/>
      <c r="AA83" s="841" t="s">
        <v>129</v>
      </c>
      <c r="AB83" s="842"/>
      <c r="AC83" s="841" t="s">
        <v>130</v>
      </c>
      <c r="AD83" s="211" t="s">
        <v>141</v>
      </c>
      <c r="AE83" s="844" t="str">
        <f t="shared" si="1"/>
        <v/>
      </c>
      <c r="AF83" s="211" t="s">
        <v>379</v>
      </c>
      <c r="AG83" s="845" t="str">
        <f t="shared" si="2"/>
        <v/>
      </c>
    </row>
    <row r="84" ht="36.75" customHeight="1">
      <c r="A84" s="836">
        <f t="shared" si="3"/>
        <v>74</v>
      </c>
      <c r="B84" s="846" t="str">
        <f>IF('基本情報入力シート'!C127="","",'基本情報入力シート'!C127)</f>
        <v/>
      </c>
      <c r="C84" s="19"/>
      <c r="D84" s="19"/>
      <c r="E84" s="19"/>
      <c r="F84" s="19"/>
      <c r="G84" s="19"/>
      <c r="H84" s="19"/>
      <c r="I84" s="19"/>
      <c r="J84" s="19"/>
      <c r="K84" s="41"/>
      <c r="L84" s="836" t="str">
        <f>IF('基本情報入力シート'!M127="","",'基本情報入力シート'!M127)</f>
        <v/>
      </c>
      <c r="M84" s="836" t="str">
        <f>IF('基本情報入力シート'!R127="","",'基本情報入力シート'!R127)</f>
        <v/>
      </c>
      <c r="N84" s="836" t="str">
        <f>IF('基本情報入力シート'!W127="","",'基本情報入力シート'!W127)</f>
        <v/>
      </c>
      <c r="O84" s="836" t="str">
        <f>IF('基本情報入力シート'!X127="","",'基本情報入力シート'!X127)</f>
        <v/>
      </c>
      <c r="P84" s="838" t="str">
        <f>IF('基本情報入力シート'!Y127="","",'基本情報入力シート'!Y127)</f>
        <v/>
      </c>
      <c r="Q84" s="752" t="str">
        <f>IF('基本情報入力シート'!Z127="","",'基本情報入力シート'!Z127)</f>
        <v/>
      </c>
      <c r="R84" s="753" t="str">
        <f>IF('基本情報入力シート'!AA127="","",'基本情報入力シート'!AA127)</f>
        <v/>
      </c>
      <c r="S84" s="839"/>
      <c r="T84" s="840" t="str">
        <f>IF(P84="","",VLOOKUP(P84,【参考】数式用2!$A$3:$C$26,3,FALSE))))</f>
        <v>#ERROR!</v>
      </c>
      <c r="U84" s="841" t="s">
        <v>98</v>
      </c>
      <c r="V84" s="842"/>
      <c r="W84" s="843" t="s">
        <v>129</v>
      </c>
      <c r="X84" s="842"/>
      <c r="Y84" s="841" t="s">
        <v>378</v>
      </c>
      <c r="Z84" s="842"/>
      <c r="AA84" s="841" t="s">
        <v>129</v>
      </c>
      <c r="AB84" s="842"/>
      <c r="AC84" s="841" t="s">
        <v>130</v>
      </c>
      <c r="AD84" s="211" t="s">
        <v>141</v>
      </c>
      <c r="AE84" s="844" t="str">
        <f t="shared" si="1"/>
        <v/>
      </c>
      <c r="AF84" s="211" t="s">
        <v>379</v>
      </c>
      <c r="AG84" s="845" t="str">
        <f t="shared" si="2"/>
        <v/>
      </c>
    </row>
    <row r="85" ht="36.75" customHeight="1">
      <c r="A85" s="836">
        <f t="shared" si="3"/>
        <v>75</v>
      </c>
      <c r="B85" s="846" t="str">
        <f>IF('基本情報入力シート'!C128="","",'基本情報入力シート'!C128)</f>
        <v/>
      </c>
      <c r="C85" s="19"/>
      <c r="D85" s="19"/>
      <c r="E85" s="19"/>
      <c r="F85" s="19"/>
      <c r="G85" s="19"/>
      <c r="H85" s="19"/>
      <c r="I85" s="19"/>
      <c r="J85" s="19"/>
      <c r="K85" s="41"/>
      <c r="L85" s="836" t="str">
        <f>IF('基本情報入力シート'!M128="","",'基本情報入力シート'!M128)</f>
        <v/>
      </c>
      <c r="M85" s="836" t="str">
        <f>IF('基本情報入力シート'!R128="","",'基本情報入力シート'!R128)</f>
        <v/>
      </c>
      <c r="N85" s="836" t="str">
        <f>IF('基本情報入力シート'!W128="","",'基本情報入力シート'!W128)</f>
        <v/>
      </c>
      <c r="O85" s="836" t="str">
        <f>IF('基本情報入力シート'!X128="","",'基本情報入力シート'!X128)</f>
        <v/>
      </c>
      <c r="P85" s="838" t="str">
        <f>IF('基本情報入力シート'!Y128="","",'基本情報入力シート'!Y128)</f>
        <v/>
      </c>
      <c r="Q85" s="752" t="str">
        <f>IF('基本情報入力シート'!Z128="","",'基本情報入力シート'!Z128)</f>
        <v/>
      </c>
      <c r="R85" s="753" t="str">
        <f>IF('基本情報入力シート'!AA128="","",'基本情報入力シート'!AA128)</f>
        <v/>
      </c>
      <c r="S85" s="839"/>
      <c r="T85" s="840" t="str">
        <f>IF(P85="","",VLOOKUP(P85,【参考】数式用2!$A$3:$C$26,3,FALSE))))</f>
        <v>#ERROR!</v>
      </c>
      <c r="U85" s="841" t="s">
        <v>98</v>
      </c>
      <c r="V85" s="842"/>
      <c r="W85" s="843" t="s">
        <v>129</v>
      </c>
      <c r="X85" s="842"/>
      <c r="Y85" s="841" t="s">
        <v>378</v>
      </c>
      <c r="Z85" s="842"/>
      <c r="AA85" s="841" t="s">
        <v>129</v>
      </c>
      <c r="AB85" s="842"/>
      <c r="AC85" s="841" t="s">
        <v>130</v>
      </c>
      <c r="AD85" s="211" t="s">
        <v>141</v>
      </c>
      <c r="AE85" s="844" t="str">
        <f t="shared" si="1"/>
        <v/>
      </c>
      <c r="AF85" s="211" t="s">
        <v>379</v>
      </c>
      <c r="AG85" s="845" t="str">
        <f t="shared" si="2"/>
        <v/>
      </c>
    </row>
    <row r="86" ht="36.75" customHeight="1">
      <c r="A86" s="836">
        <f t="shared" si="3"/>
        <v>76</v>
      </c>
      <c r="B86" s="846" t="str">
        <f>IF('基本情報入力シート'!C129="","",'基本情報入力シート'!C129)</f>
        <v/>
      </c>
      <c r="C86" s="19"/>
      <c r="D86" s="19"/>
      <c r="E86" s="19"/>
      <c r="F86" s="19"/>
      <c r="G86" s="19"/>
      <c r="H86" s="19"/>
      <c r="I86" s="19"/>
      <c r="J86" s="19"/>
      <c r="K86" s="41"/>
      <c r="L86" s="836" t="str">
        <f>IF('基本情報入力シート'!M129="","",'基本情報入力シート'!M129)</f>
        <v/>
      </c>
      <c r="M86" s="836" t="str">
        <f>IF('基本情報入力シート'!R129="","",'基本情報入力シート'!R129)</f>
        <v/>
      </c>
      <c r="N86" s="836" t="str">
        <f>IF('基本情報入力シート'!W129="","",'基本情報入力シート'!W129)</f>
        <v/>
      </c>
      <c r="O86" s="836" t="str">
        <f>IF('基本情報入力シート'!X129="","",'基本情報入力シート'!X129)</f>
        <v/>
      </c>
      <c r="P86" s="838" t="str">
        <f>IF('基本情報入力シート'!Y129="","",'基本情報入力シート'!Y129)</f>
        <v/>
      </c>
      <c r="Q86" s="752" t="str">
        <f>IF('基本情報入力シート'!Z129="","",'基本情報入力シート'!Z129)</f>
        <v/>
      </c>
      <c r="R86" s="753" t="str">
        <f>IF('基本情報入力シート'!AA129="","",'基本情報入力シート'!AA129)</f>
        <v/>
      </c>
      <c r="S86" s="839"/>
      <c r="T86" s="840" t="str">
        <f>IF(P86="","",VLOOKUP(P86,【参考】数式用2!$A$3:$C$26,3,FALSE))))</f>
        <v>#ERROR!</v>
      </c>
      <c r="U86" s="841" t="s">
        <v>98</v>
      </c>
      <c r="V86" s="842"/>
      <c r="W86" s="843" t="s">
        <v>129</v>
      </c>
      <c r="X86" s="842"/>
      <c r="Y86" s="841" t="s">
        <v>378</v>
      </c>
      <c r="Z86" s="842"/>
      <c r="AA86" s="841" t="s">
        <v>129</v>
      </c>
      <c r="AB86" s="842"/>
      <c r="AC86" s="841" t="s">
        <v>130</v>
      </c>
      <c r="AD86" s="211" t="s">
        <v>141</v>
      </c>
      <c r="AE86" s="844" t="str">
        <f t="shared" si="1"/>
        <v/>
      </c>
      <c r="AF86" s="211" t="s">
        <v>379</v>
      </c>
      <c r="AG86" s="845" t="str">
        <f t="shared" si="2"/>
        <v/>
      </c>
    </row>
    <row r="87" ht="36.75" customHeight="1">
      <c r="A87" s="836">
        <f t="shared" si="3"/>
        <v>77</v>
      </c>
      <c r="B87" s="846" t="str">
        <f>IF('基本情報入力シート'!C130="","",'基本情報入力シート'!C130)</f>
        <v/>
      </c>
      <c r="C87" s="19"/>
      <c r="D87" s="19"/>
      <c r="E87" s="19"/>
      <c r="F87" s="19"/>
      <c r="G87" s="19"/>
      <c r="H87" s="19"/>
      <c r="I87" s="19"/>
      <c r="J87" s="19"/>
      <c r="K87" s="41"/>
      <c r="L87" s="836" t="str">
        <f>IF('基本情報入力シート'!M130="","",'基本情報入力シート'!M130)</f>
        <v/>
      </c>
      <c r="M87" s="836" t="str">
        <f>IF('基本情報入力シート'!R130="","",'基本情報入力シート'!R130)</f>
        <v/>
      </c>
      <c r="N87" s="836" t="str">
        <f>IF('基本情報入力シート'!W130="","",'基本情報入力シート'!W130)</f>
        <v/>
      </c>
      <c r="O87" s="836" t="str">
        <f>IF('基本情報入力シート'!X130="","",'基本情報入力シート'!X130)</f>
        <v/>
      </c>
      <c r="P87" s="838" t="str">
        <f>IF('基本情報入力シート'!Y130="","",'基本情報入力シート'!Y130)</f>
        <v/>
      </c>
      <c r="Q87" s="752" t="str">
        <f>IF('基本情報入力シート'!Z130="","",'基本情報入力シート'!Z130)</f>
        <v/>
      </c>
      <c r="R87" s="753" t="str">
        <f>IF('基本情報入力シート'!AA130="","",'基本情報入力シート'!AA130)</f>
        <v/>
      </c>
      <c r="S87" s="839"/>
      <c r="T87" s="840" t="str">
        <f>IF(P87="","",VLOOKUP(P87,【参考】数式用2!$A$3:$C$26,3,FALSE))))</f>
        <v>#ERROR!</v>
      </c>
      <c r="U87" s="841" t="s">
        <v>98</v>
      </c>
      <c r="V87" s="842"/>
      <c r="W87" s="843" t="s">
        <v>129</v>
      </c>
      <c r="X87" s="842"/>
      <c r="Y87" s="841" t="s">
        <v>378</v>
      </c>
      <c r="Z87" s="842"/>
      <c r="AA87" s="841" t="s">
        <v>129</v>
      </c>
      <c r="AB87" s="842"/>
      <c r="AC87" s="841" t="s">
        <v>130</v>
      </c>
      <c r="AD87" s="211" t="s">
        <v>141</v>
      </c>
      <c r="AE87" s="844" t="str">
        <f t="shared" si="1"/>
        <v/>
      </c>
      <c r="AF87" s="211" t="s">
        <v>379</v>
      </c>
      <c r="AG87" s="845" t="str">
        <f t="shared" si="2"/>
        <v/>
      </c>
    </row>
    <row r="88" ht="36.75" customHeight="1">
      <c r="A88" s="836">
        <f t="shared" si="3"/>
        <v>78</v>
      </c>
      <c r="B88" s="846" t="str">
        <f>IF('基本情報入力シート'!C131="","",'基本情報入力シート'!C131)</f>
        <v/>
      </c>
      <c r="C88" s="19"/>
      <c r="D88" s="19"/>
      <c r="E88" s="19"/>
      <c r="F88" s="19"/>
      <c r="G88" s="19"/>
      <c r="H88" s="19"/>
      <c r="I88" s="19"/>
      <c r="J88" s="19"/>
      <c r="K88" s="41"/>
      <c r="L88" s="836" t="str">
        <f>IF('基本情報入力シート'!M131="","",'基本情報入力シート'!M131)</f>
        <v/>
      </c>
      <c r="M88" s="836" t="str">
        <f>IF('基本情報入力シート'!R131="","",'基本情報入力シート'!R131)</f>
        <v/>
      </c>
      <c r="N88" s="836" t="str">
        <f>IF('基本情報入力シート'!W131="","",'基本情報入力シート'!W131)</f>
        <v/>
      </c>
      <c r="O88" s="836" t="str">
        <f>IF('基本情報入力シート'!X131="","",'基本情報入力シート'!X131)</f>
        <v/>
      </c>
      <c r="P88" s="838" t="str">
        <f>IF('基本情報入力シート'!Y131="","",'基本情報入力シート'!Y131)</f>
        <v/>
      </c>
      <c r="Q88" s="752" t="str">
        <f>IF('基本情報入力シート'!Z131="","",'基本情報入力シート'!Z131)</f>
        <v/>
      </c>
      <c r="R88" s="753" t="str">
        <f>IF('基本情報入力シート'!AA131="","",'基本情報入力シート'!AA131)</f>
        <v/>
      </c>
      <c r="S88" s="839"/>
      <c r="T88" s="840" t="str">
        <f>IF(P88="","",VLOOKUP(P88,【参考】数式用2!$A$3:$C$26,3,FALSE))))</f>
        <v>#ERROR!</v>
      </c>
      <c r="U88" s="841" t="s">
        <v>98</v>
      </c>
      <c r="V88" s="842"/>
      <c r="W88" s="843" t="s">
        <v>129</v>
      </c>
      <c r="X88" s="842"/>
      <c r="Y88" s="841" t="s">
        <v>378</v>
      </c>
      <c r="Z88" s="842"/>
      <c r="AA88" s="841" t="s">
        <v>129</v>
      </c>
      <c r="AB88" s="842"/>
      <c r="AC88" s="841" t="s">
        <v>130</v>
      </c>
      <c r="AD88" s="211" t="s">
        <v>141</v>
      </c>
      <c r="AE88" s="844" t="str">
        <f t="shared" si="1"/>
        <v/>
      </c>
      <c r="AF88" s="211" t="s">
        <v>379</v>
      </c>
      <c r="AG88" s="845" t="str">
        <f t="shared" si="2"/>
        <v/>
      </c>
    </row>
    <row r="89" ht="36.75" customHeight="1">
      <c r="A89" s="836">
        <f t="shared" si="3"/>
        <v>79</v>
      </c>
      <c r="B89" s="846" t="str">
        <f>IF('基本情報入力シート'!C132="","",'基本情報入力シート'!C132)</f>
        <v/>
      </c>
      <c r="C89" s="19"/>
      <c r="D89" s="19"/>
      <c r="E89" s="19"/>
      <c r="F89" s="19"/>
      <c r="G89" s="19"/>
      <c r="H89" s="19"/>
      <c r="I89" s="19"/>
      <c r="J89" s="19"/>
      <c r="K89" s="41"/>
      <c r="L89" s="836" t="str">
        <f>IF('基本情報入力シート'!M132="","",'基本情報入力シート'!M132)</f>
        <v/>
      </c>
      <c r="M89" s="836" t="str">
        <f>IF('基本情報入力シート'!R132="","",'基本情報入力シート'!R132)</f>
        <v/>
      </c>
      <c r="N89" s="836" t="str">
        <f>IF('基本情報入力シート'!W132="","",'基本情報入力シート'!W132)</f>
        <v/>
      </c>
      <c r="O89" s="836" t="str">
        <f>IF('基本情報入力シート'!X132="","",'基本情報入力シート'!X132)</f>
        <v/>
      </c>
      <c r="P89" s="838" t="str">
        <f>IF('基本情報入力シート'!Y132="","",'基本情報入力シート'!Y132)</f>
        <v/>
      </c>
      <c r="Q89" s="752" t="str">
        <f>IF('基本情報入力シート'!Z132="","",'基本情報入力シート'!Z132)</f>
        <v/>
      </c>
      <c r="R89" s="753" t="str">
        <f>IF('基本情報入力シート'!AA132="","",'基本情報入力シート'!AA132)</f>
        <v/>
      </c>
      <c r="S89" s="839"/>
      <c r="T89" s="840" t="str">
        <f>IF(P89="","",VLOOKUP(P89,【参考】数式用2!$A$3:$C$26,3,FALSE))))</f>
        <v>#ERROR!</v>
      </c>
      <c r="U89" s="841" t="s">
        <v>98</v>
      </c>
      <c r="V89" s="842"/>
      <c r="W89" s="843" t="s">
        <v>129</v>
      </c>
      <c r="X89" s="842"/>
      <c r="Y89" s="841" t="s">
        <v>378</v>
      </c>
      <c r="Z89" s="842"/>
      <c r="AA89" s="841" t="s">
        <v>129</v>
      </c>
      <c r="AB89" s="842"/>
      <c r="AC89" s="841" t="s">
        <v>130</v>
      </c>
      <c r="AD89" s="211" t="s">
        <v>141</v>
      </c>
      <c r="AE89" s="844" t="str">
        <f t="shared" si="1"/>
        <v/>
      </c>
      <c r="AF89" s="211" t="s">
        <v>379</v>
      </c>
      <c r="AG89" s="845" t="str">
        <f t="shared" si="2"/>
        <v/>
      </c>
    </row>
    <row r="90" ht="36.75" customHeight="1">
      <c r="A90" s="836">
        <f t="shared" si="3"/>
        <v>80</v>
      </c>
      <c r="B90" s="846" t="str">
        <f>IF('基本情報入力シート'!C133="","",'基本情報入力シート'!C133)</f>
        <v/>
      </c>
      <c r="C90" s="19"/>
      <c r="D90" s="19"/>
      <c r="E90" s="19"/>
      <c r="F90" s="19"/>
      <c r="G90" s="19"/>
      <c r="H90" s="19"/>
      <c r="I90" s="19"/>
      <c r="J90" s="19"/>
      <c r="K90" s="41"/>
      <c r="L90" s="836" t="str">
        <f>IF('基本情報入力シート'!M133="","",'基本情報入力シート'!M133)</f>
        <v/>
      </c>
      <c r="M90" s="836" t="str">
        <f>IF('基本情報入力シート'!R133="","",'基本情報入力シート'!R133)</f>
        <v/>
      </c>
      <c r="N90" s="836" t="str">
        <f>IF('基本情報入力シート'!W133="","",'基本情報入力シート'!W133)</f>
        <v/>
      </c>
      <c r="O90" s="836" t="str">
        <f>IF('基本情報入力シート'!X133="","",'基本情報入力シート'!X133)</f>
        <v/>
      </c>
      <c r="P90" s="838" t="str">
        <f>IF('基本情報入力シート'!Y133="","",'基本情報入力シート'!Y133)</f>
        <v/>
      </c>
      <c r="Q90" s="752" t="str">
        <f>IF('基本情報入力シート'!Z133="","",'基本情報入力シート'!Z133)</f>
        <v/>
      </c>
      <c r="R90" s="753" t="str">
        <f>IF('基本情報入力シート'!AA133="","",'基本情報入力シート'!AA133)</f>
        <v/>
      </c>
      <c r="S90" s="839"/>
      <c r="T90" s="840" t="str">
        <f>IF(P90="","",VLOOKUP(P90,【参考】数式用2!$A$3:$C$26,3,FALSE))))</f>
        <v>#ERROR!</v>
      </c>
      <c r="U90" s="841" t="s">
        <v>98</v>
      </c>
      <c r="V90" s="842"/>
      <c r="W90" s="843" t="s">
        <v>129</v>
      </c>
      <c r="X90" s="842"/>
      <c r="Y90" s="841" t="s">
        <v>378</v>
      </c>
      <c r="Z90" s="842"/>
      <c r="AA90" s="841" t="s">
        <v>129</v>
      </c>
      <c r="AB90" s="842"/>
      <c r="AC90" s="841" t="s">
        <v>130</v>
      </c>
      <c r="AD90" s="211" t="s">
        <v>141</v>
      </c>
      <c r="AE90" s="844" t="str">
        <f t="shared" si="1"/>
        <v/>
      </c>
      <c r="AF90" s="211" t="s">
        <v>379</v>
      </c>
      <c r="AG90" s="845" t="str">
        <f t="shared" si="2"/>
        <v/>
      </c>
    </row>
    <row r="91" ht="36.75" customHeight="1">
      <c r="A91" s="836">
        <f t="shared" si="3"/>
        <v>81</v>
      </c>
      <c r="B91" s="846" t="str">
        <f>IF('基本情報入力シート'!C134="","",'基本情報入力シート'!C134)</f>
        <v/>
      </c>
      <c r="C91" s="19"/>
      <c r="D91" s="19"/>
      <c r="E91" s="19"/>
      <c r="F91" s="19"/>
      <c r="G91" s="19"/>
      <c r="H91" s="19"/>
      <c r="I91" s="19"/>
      <c r="J91" s="19"/>
      <c r="K91" s="41"/>
      <c r="L91" s="836" t="str">
        <f>IF('基本情報入力シート'!M134="","",'基本情報入力シート'!M134)</f>
        <v/>
      </c>
      <c r="M91" s="836" t="str">
        <f>IF('基本情報入力シート'!R134="","",'基本情報入力シート'!R134)</f>
        <v/>
      </c>
      <c r="N91" s="836" t="str">
        <f>IF('基本情報入力シート'!W134="","",'基本情報入力シート'!W134)</f>
        <v/>
      </c>
      <c r="O91" s="836" t="str">
        <f>IF('基本情報入力シート'!X134="","",'基本情報入力シート'!X134)</f>
        <v/>
      </c>
      <c r="P91" s="838" t="str">
        <f>IF('基本情報入力シート'!Y134="","",'基本情報入力シート'!Y134)</f>
        <v/>
      </c>
      <c r="Q91" s="752" t="str">
        <f>IF('基本情報入力シート'!Z134="","",'基本情報入力シート'!Z134)</f>
        <v/>
      </c>
      <c r="R91" s="753" t="str">
        <f>IF('基本情報入力シート'!AA134="","",'基本情報入力シート'!AA134)</f>
        <v/>
      </c>
      <c r="S91" s="839"/>
      <c r="T91" s="840" t="str">
        <f>IF(P91="","",VLOOKUP(P91,【参考】数式用2!$A$3:$C$26,3,FALSE))))</f>
        <v>#ERROR!</v>
      </c>
      <c r="U91" s="841" t="s">
        <v>98</v>
      </c>
      <c r="V91" s="842"/>
      <c r="W91" s="843" t="s">
        <v>129</v>
      </c>
      <c r="X91" s="842"/>
      <c r="Y91" s="841" t="s">
        <v>378</v>
      </c>
      <c r="Z91" s="842"/>
      <c r="AA91" s="841" t="s">
        <v>129</v>
      </c>
      <c r="AB91" s="842"/>
      <c r="AC91" s="841" t="s">
        <v>130</v>
      </c>
      <c r="AD91" s="211" t="s">
        <v>141</v>
      </c>
      <c r="AE91" s="844" t="str">
        <f t="shared" si="1"/>
        <v/>
      </c>
      <c r="AF91" s="211" t="s">
        <v>379</v>
      </c>
      <c r="AG91" s="845" t="str">
        <f t="shared" si="2"/>
        <v/>
      </c>
    </row>
    <row r="92" ht="36.75" customHeight="1">
      <c r="A92" s="836">
        <f t="shared" si="3"/>
        <v>82</v>
      </c>
      <c r="B92" s="846" t="str">
        <f>IF('基本情報入力シート'!C135="","",'基本情報入力シート'!C135)</f>
        <v/>
      </c>
      <c r="C92" s="19"/>
      <c r="D92" s="19"/>
      <c r="E92" s="19"/>
      <c r="F92" s="19"/>
      <c r="G92" s="19"/>
      <c r="H92" s="19"/>
      <c r="I92" s="19"/>
      <c r="J92" s="19"/>
      <c r="K92" s="41"/>
      <c r="L92" s="836" t="str">
        <f>IF('基本情報入力シート'!M135="","",'基本情報入力シート'!M135)</f>
        <v/>
      </c>
      <c r="M92" s="836" t="str">
        <f>IF('基本情報入力シート'!R135="","",'基本情報入力シート'!R135)</f>
        <v/>
      </c>
      <c r="N92" s="836" t="str">
        <f>IF('基本情報入力シート'!W135="","",'基本情報入力シート'!W135)</f>
        <v/>
      </c>
      <c r="O92" s="836" t="str">
        <f>IF('基本情報入力シート'!X135="","",'基本情報入力シート'!X135)</f>
        <v/>
      </c>
      <c r="P92" s="838" t="str">
        <f>IF('基本情報入力シート'!Y135="","",'基本情報入力シート'!Y135)</f>
        <v/>
      </c>
      <c r="Q92" s="752" t="str">
        <f>IF('基本情報入力シート'!Z135="","",'基本情報入力シート'!Z135)</f>
        <v/>
      </c>
      <c r="R92" s="753" t="str">
        <f>IF('基本情報入力シート'!AA135="","",'基本情報入力シート'!AA135)</f>
        <v/>
      </c>
      <c r="S92" s="839"/>
      <c r="T92" s="840" t="str">
        <f>IF(P92="","",VLOOKUP(P92,【参考】数式用2!$A$3:$C$26,3,FALSE))))</f>
        <v>#ERROR!</v>
      </c>
      <c r="U92" s="841" t="s">
        <v>98</v>
      </c>
      <c r="V92" s="842"/>
      <c r="W92" s="843" t="s">
        <v>129</v>
      </c>
      <c r="X92" s="842"/>
      <c r="Y92" s="841" t="s">
        <v>378</v>
      </c>
      <c r="Z92" s="842"/>
      <c r="AA92" s="841" t="s">
        <v>129</v>
      </c>
      <c r="AB92" s="842"/>
      <c r="AC92" s="841" t="s">
        <v>130</v>
      </c>
      <c r="AD92" s="211" t="s">
        <v>141</v>
      </c>
      <c r="AE92" s="844" t="str">
        <f t="shared" si="1"/>
        <v/>
      </c>
      <c r="AF92" s="211" t="s">
        <v>379</v>
      </c>
      <c r="AG92" s="845" t="str">
        <f t="shared" si="2"/>
        <v/>
      </c>
    </row>
    <row r="93" ht="36.75" customHeight="1">
      <c r="A93" s="836">
        <f t="shared" si="3"/>
        <v>83</v>
      </c>
      <c r="B93" s="846" t="str">
        <f>IF('基本情報入力シート'!C136="","",'基本情報入力シート'!C136)</f>
        <v/>
      </c>
      <c r="C93" s="19"/>
      <c r="D93" s="19"/>
      <c r="E93" s="19"/>
      <c r="F93" s="19"/>
      <c r="G93" s="19"/>
      <c r="H93" s="19"/>
      <c r="I93" s="19"/>
      <c r="J93" s="19"/>
      <c r="K93" s="41"/>
      <c r="L93" s="836" t="str">
        <f>IF('基本情報入力シート'!M136="","",'基本情報入力シート'!M136)</f>
        <v/>
      </c>
      <c r="M93" s="836" t="str">
        <f>IF('基本情報入力シート'!R136="","",'基本情報入力シート'!R136)</f>
        <v/>
      </c>
      <c r="N93" s="836" t="str">
        <f>IF('基本情報入力シート'!W136="","",'基本情報入力シート'!W136)</f>
        <v/>
      </c>
      <c r="O93" s="836" t="str">
        <f>IF('基本情報入力シート'!X136="","",'基本情報入力シート'!X136)</f>
        <v/>
      </c>
      <c r="P93" s="838" t="str">
        <f>IF('基本情報入力シート'!Y136="","",'基本情報入力シート'!Y136)</f>
        <v/>
      </c>
      <c r="Q93" s="752" t="str">
        <f>IF('基本情報入力シート'!Z136="","",'基本情報入力シート'!Z136)</f>
        <v/>
      </c>
      <c r="R93" s="753" t="str">
        <f>IF('基本情報入力シート'!AA136="","",'基本情報入力シート'!AA136)</f>
        <v/>
      </c>
      <c r="S93" s="839"/>
      <c r="T93" s="840" t="str">
        <f>IF(P93="","",VLOOKUP(P93,【参考】数式用2!$A$3:$C$26,3,FALSE))))</f>
        <v>#ERROR!</v>
      </c>
      <c r="U93" s="841" t="s">
        <v>98</v>
      </c>
      <c r="V93" s="842"/>
      <c r="W93" s="843" t="s">
        <v>129</v>
      </c>
      <c r="X93" s="842"/>
      <c r="Y93" s="841" t="s">
        <v>378</v>
      </c>
      <c r="Z93" s="842"/>
      <c r="AA93" s="841" t="s">
        <v>129</v>
      </c>
      <c r="AB93" s="842"/>
      <c r="AC93" s="841" t="s">
        <v>130</v>
      </c>
      <c r="AD93" s="211" t="s">
        <v>141</v>
      </c>
      <c r="AE93" s="844" t="str">
        <f t="shared" si="1"/>
        <v/>
      </c>
      <c r="AF93" s="211" t="s">
        <v>379</v>
      </c>
      <c r="AG93" s="845" t="str">
        <f t="shared" si="2"/>
        <v/>
      </c>
    </row>
    <row r="94" ht="36.75" customHeight="1">
      <c r="A94" s="836">
        <f t="shared" si="3"/>
        <v>84</v>
      </c>
      <c r="B94" s="846" t="str">
        <f>IF('基本情報入力シート'!C137="","",'基本情報入力シート'!C137)</f>
        <v/>
      </c>
      <c r="C94" s="19"/>
      <c r="D94" s="19"/>
      <c r="E94" s="19"/>
      <c r="F94" s="19"/>
      <c r="G94" s="19"/>
      <c r="H94" s="19"/>
      <c r="I94" s="19"/>
      <c r="J94" s="19"/>
      <c r="K94" s="41"/>
      <c r="L94" s="836" t="str">
        <f>IF('基本情報入力シート'!M137="","",'基本情報入力シート'!M137)</f>
        <v/>
      </c>
      <c r="M94" s="836" t="str">
        <f>IF('基本情報入力シート'!R137="","",'基本情報入力シート'!R137)</f>
        <v/>
      </c>
      <c r="N94" s="836" t="str">
        <f>IF('基本情報入力シート'!W137="","",'基本情報入力シート'!W137)</f>
        <v/>
      </c>
      <c r="O94" s="836" t="str">
        <f>IF('基本情報入力シート'!X137="","",'基本情報入力シート'!X137)</f>
        <v/>
      </c>
      <c r="P94" s="838" t="str">
        <f>IF('基本情報入力シート'!Y137="","",'基本情報入力シート'!Y137)</f>
        <v/>
      </c>
      <c r="Q94" s="752" t="str">
        <f>IF('基本情報入力シート'!Z137="","",'基本情報入力シート'!Z137)</f>
        <v/>
      </c>
      <c r="R94" s="753" t="str">
        <f>IF('基本情報入力シート'!AA137="","",'基本情報入力シート'!AA137)</f>
        <v/>
      </c>
      <c r="S94" s="839"/>
      <c r="T94" s="840" t="str">
        <f>IF(P94="","",VLOOKUP(P94,【参考】数式用2!$A$3:$C$26,3,FALSE))))</f>
        <v>#ERROR!</v>
      </c>
      <c r="U94" s="841" t="s">
        <v>98</v>
      </c>
      <c r="V94" s="842"/>
      <c r="W94" s="843" t="s">
        <v>129</v>
      </c>
      <c r="X94" s="842"/>
      <c r="Y94" s="841" t="s">
        <v>378</v>
      </c>
      <c r="Z94" s="842"/>
      <c r="AA94" s="841" t="s">
        <v>129</v>
      </c>
      <c r="AB94" s="842"/>
      <c r="AC94" s="841" t="s">
        <v>130</v>
      </c>
      <c r="AD94" s="211" t="s">
        <v>141</v>
      </c>
      <c r="AE94" s="844" t="str">
        <f t="shared" si="1"/>
        <v/>
      </c>
      <c r="AF94" s="211" t="s">
        <v>379</v>
      </c>
      <c r="AG94" s="845" t="str">
        <f t="shared" si="2"/>
        <v/>
      </c>
    </row>
    <row r="95" ht="36.75" customHeight="1">
      <c r="A95" s="836">
        <f t="shared" si="3"/>
        <v>85</v>
      </c>
      <c r="B95" s="846" t="str">
        <f>IF('基本情報入力シート'!C138="","",'基本情報入力シート'!C138)</f>
        <v/>
      </c>
      <c r="C95" s="19"/>
      <c r="D95" s="19"/>
      <c r="E95" s="19"/>
      <c r="F95" s="19"/>
      <c r="G95" s="19"/>
      <c r="H95" s="19"/>
      <c r="I95" s="19"/>
      <c r="J95" s="19"/>
      <c r="K95" s="41"/>
      <c r="L95" s="836" t="str">
        <f>IF('基本情報入力シート'!M138="","",'基本情報入力シート'!M138)</f>
        <v/>
      </c>
      <c r="M95" s="836" t="str">
        <f>IF('基本情報入力シート'!R138="","",'基本情報入力シート'!R138)</f>
        <v/>
      </c>
      <c r="N95" s="836" t="str">
        <f>IF('基本情報入力シート'!W138="","",'基本情報入力シート'!W138)</f>
        <v/>
      </c>
      <c r="O95" s="836" t="str">
        <f>IF('基本情報入力シート'!X138="","",'基本情報入力シート'!X138)</f>
        <v/>
      </c>
      <c r="P95" s="838" t="str">
        <f>IF('基本情報入力シート'!Y138="","",'基本情報入力シート'!Y138)</f>
        <v/>
      </c>
      <c r="Q95" s="752" t="str">
        <f>IF('基本情報入力シート'!Z138="","",'基本情報入力シート'!Z138)</f>
        <v/>
      </c>
      <c r="R95" s="753" t="str">
        <f>IF('基本情報入力シート'!AA138="","",'基本情報入力シート'!AA138)</f>
        <v/>
      </c>
      <c r="S95" s="839"/>
      <c r="T95" s="840" t="str">
        <f>IF(P95="","",VLOOKUP(P95,【参考】数式用2!$A$3:$C$26,3,FALSE))))</f>
        <v>#ERROR!</v>
      </c>
      <c r="U95" s="841" t="s">
        <v>98</v>
      </c>
      <c r="V95" s="842"/>
      <c r="W95" s="843" t="s">
        <v>129</v>
      </c>
      <c r="X95" s="842"/>
      <c r="Y95" s="841" t="s">
        <v>378</v>
      </c>
      <c r="Z95" s="842"/>
      <c r="AA95" s="841" t="s">
        <v>129</v>
      </c>
      <c r="AB95" s="842"/>
      <c r="AC95" s="841" t="s">
        <v>130</v>
      </c>
      <c r="AD95" s="211" t="s">
        <v>141</v>
      </c>
      <c r="AE95" s="844" t="str">
        <f t="shared" si="1"/>
        <v/>
      </c>
      <c r="AF95" s="211" t="s">
        <v>379</v>
      </c>
      <c r="AG95" s="845" t="str">
        <f t="shared" si="2"/>
        <v/>
      </c>
    </row>
    <row r="96" ht="36.75" customHeight="1">
      <c r="A96" s="836">
        <f t="shared" si="3"/>
        <v>86</v>
      </c>
      <c r="B96" s="846" t="str">
        <f>IF('基本情報入力シート'!C139="","",'基本情報入力シート'!C139)</f>
        <v/>
      </c>
      <c r="C96" s="19"/>
      <c r="D96" s="19"/>
      <c r="E96" s="19"/>
      <c r="F96" s="19"/>
      <c r="G96" s="19"/>
      <c r="H96" s="19"/>
      <c r="I96" s="19"/>
      <c r="J96" s="19"/>
      <c r="K96" s="41"/>
      <c r="L96" s="836" t="str">
        <f>IF('基本情報入力シート'!M139="","",'基本情報入力シート'!M139)</f>
        <v/>
      </c>
      <c r="M96" s="836" t="str">
        <f>IF('基本情報入力シート'!R139="","",'基本情報入力シート'!R139)</f>
        <v/>
      </c>
      <c r="N96" s="836" t="str">
        <f>IF('基本情報入力シート'!W139="","",'基本情報入力シート'!W139)</f>
        <v/>
      </c>
      <c r="O96" s="836" t="str">
        <f>IF('基本情報入力シート'!X139="","",'基本情報入力シート'!X139)</f>
        <v/>
      </c>
      <c r="P96" s="838" t="str">
        <f>IF('基本情報入力シート'!Y139="","",'基本情報入力シート'!Y139)</f>
        <v/>
      </c>
      <c r="Q96" s="752" t="str">
        <f>IF('基本情報入力シート'!Z139="","",'基本情報入力シート'!Z139)</f>
        <v/>
      </c>
      <c r="R96" s="753" t="str">
        <f>IF('基本情報入力シート'!AA139="","",'基本情報入力シート'!AA139)</f>
        <v/>
      </c>
      <c r="S96" s="839"/>
      <c r="T96" s="840" t="str">
        <f>IF(P96="","",VLOOKUP(P96,【参考】数式用2!$A$3:$C$26,3,FALSE))))</f>
        <v>#ERROR!</v>
      </c>
      <c r="U96" s="841" t="s">
        <v>98</v>
      </c>
      <c r="V96" s="842"/>
      <c r="W96" s="843" t="s">
        <v>129</v>
      </c>
      <c r="X96" s="842"/>
      <c r="Y96" s="841" t="s">
        <v>378</v>
      </c>
      <c r="Z96" s="842"/>
      <c r="AA96" s="841" t="s">
        <v>129</v>
      </c>
      <c r="AB96" s="842"/>
      <c r="AC96" s="841" t="s">
        <v>130</v>
      </c>
      <c r="AD96" s="211" t="s">
        <v>141</v>
      </c>
      <c r="AE96" s="844" t="str">
        <f t="shared" si="1"/>
        <v/>
      </c>
      <c r="AF96" s="211" t="s">
        <v>379</v>
      </c>
      <c r="AG96" s="845" t="str">
        <f t="shared" si="2"/>
        <v/>
      </c>
    </row>
    <row r="97" ht="36.75" customHeight="1">
      <c r="A97" s="836">
        <f t="shared" si="3"/>
        <v>87</v>
      </c>
      <c r="B97" s="846" t="str">
        <f>IF('基本情報入力シート'!C140="","",'基本情報入力シート'!C140)</f>
        <v/>
      </c>
      <c r="C97" s="19"/>
      <c r="D97" s="19"/>
      <c r="E97" s="19"/>
      <c r="F97" s="19"/>
      <c r="G97" s="19"/>
      <c r="H97" s="19"/>
      <c r="I97" s="19"/>
      <c r="J97" s="19"/>
      <c r="K97" s="41"/>
      <c r="L97" s="836" t="str">
        <f>IF('基本情報入力シート'!M140="","",'基本情報入力シート'!M140)</f>
        <v/>
      </c>
      <c r="M97" s="836" t="str">
        <f>IF('基本情報入力シート'!R140="","",'基本情報入力シート'!R140)</f>
        <v/>
      </c>
      <c r="N97" s="836" t="str">
        <f>IF('基本情報入力シート'!W140="","",'基本情報入力シート'!W140)</f>
        <v/>
      </c>
      <c r="O97" s="836" t="str">
        <f>IF('基本情報入力シート'!X140="","",'基本情報入力シート'!X140)</f>
        <v/>
      </c>
      <c r="P97" s="838" t="str">
        <f>IF('基本情報入力シート'!Y140="","",'基本情報入力シート'!Y140)</f>
        <v/>
      </c>
      <c r="Q97" s="752" t="str">
        <f>IF('基本情報入力シート'!Z140="","",'基本情報入力シート'!Z140)</f>
        <v/>
      </c>
      <c r="R97" s="753" t="str">
        <f>IF('基本情報入力シート'!AA140="","",'基本情報入力シート'!AA140)</f>
        <v/>
      </c>
      <c r="S97" s="839"/>
      <c r="T97" s="840" t="str">
        <f>IF(P97="","",VLOOKUP(P97,【参考】数式用2!$A$3:$C$26,3,FALSE))))</f>
        <v>#ERROR!</v>
      </c>
      <c r="U97" s="841" t="s">
        <v>98</v>
      </c>
      <c r="V97" s="842"/>
      <c r="W97" s="843" t="s">
        <v>129</v>
      </c>
      <c r="X97" s="842"/>
      <c r="Y97" s="841" t="s">
        <v>378</v>
      </c>
      <c r="Z97" s="842"/>
      <c r="AA97" s="841" t="s">
        <v>129</v>
      </c>
      <c r="AB97" s="842"/>
      <c r="AC97" s="841" t="s">
        <v>130</v>
      </c>
      <c r="AD97" s="211" t="s">
        <v>141</v>
      </c>
      <c r="AE97" s="844" t="str">
        <f t="shared" si="1"/>
        <v/>
      </c>
      <c r="AF97" s="211" t="s">
        <v>379</v>
      </c>
      <c r="AG97" s="845" t="str">
        <f t="shared" si="2"/>
        <v/>
      </c>
    </row>
    <row r="98" ht="36.75" customHeight="1">
      <c r="A98" s="836">
        <f t="shared" si="3"/>
        <v>88</v>
      </c>
      <c r="B98" s="846" t="str">
        <f>IF('基本情報入力シート'!C141="","",'基本情報入力シート'!C141)</f>
        <v/>
      </c>
      <c r="C98" s="19"/>
      <c r="D98" s="19"/>
      <c r="E98" s="19"/>
      <c r="F98" s="19"/>
      <c r="G98" s="19"/>
      <c r="H98" s="19"/>
      <c r="I98" s="19"/>
      <c r="J98" s="19"/>
      <c r="K98" s="41"/>
      <c r="L98" s="836" t="str">
        <f>IF('基本情報入力シート'!M141="","",'基本情報入力シート'!M141)</f>
        <v/>
      </c>
      <c r="M98" s="836" t="str">
        <f>IF('基本情報入力シート'!R141="","",'基本情報入力シート'!R141)</f>
        <v/>
      </c>
      <c r="N98" s="836" t="str">
        <f>IF('基本情報入力シート'!W141="","",'基本情報入力シート'!W141)</f>
        <v/>
      </c>
      <c r="O98" s="836" t="str">
        <f>IF('基本情報入力シート'!X141="","",'基本情報入力シート'!X141)</f>
        <v/>
      </c>
      <c r="P98" s="838" t="str">
        <f>IF('基本情報入力シート'!Y141="","",'基本情報入力シート'!Y141)</f>
        <v/>
      </c>
      <c r="Q98" s="752" t="str">
        <f>IF('基本情報入力シート'!Z141="","",'基本情報入力シート'!Z141)</f>
        <v/>
      </c>
      <c r="R98" s="753" t="str">
        <f>IF('基本情報入力シート'!AA141="","",'基本情報入力シート'!AA141)</f>
        <v/>
      </c>
      <c r="S98" s="839"/>
      <c r="T98" s="840" t="str">
        <f>IF(P98="","",VLOOKUP(P98,【参考】数式用2!$A$3:$C$26,3,FALSE))))</f>
        <v>#ERROR!</v>
      </c>
      <c r="U98" s="841" t="s">
        <v>98</v>
      </c>
      <c r="V98" s="842"/>
      <c r="W98" s="843" t="s">
        <v>129</v>
      </c>
      <c r="X98" s="842"/>
      <c r="Y98" s="841" t="s">
        <v>378</v>
      </c>
      <c r="Z98" s="842"/>
      <c r="AA98" s="841" t="s">
        <v>129</v>
      </c>
      <c r="AB98" s="842"/>
      <c r="AC98" s="841" t="s">
        <v>130</v>
      </c>
      <c r="AD98" s="211" t="s">
        <v>141</v>
      </c>
      <c r="AE98" s="844" t="str">
        <f t="shared" si="1"/>
        <v/>
      </c>
      <c r="AF98" s="211" t="s">
        <v>379</v>
      </c>
      <c r="AG98" s="845" t="str">
        <f t="shared" si="2"/>
        <v/>
      </c>
    </row>
    <row r="99" ht="36.75" customHeight="1">
      <c r="A99" s="836">
        <f t="shared" si="3"/>
        <v>89</v>
      </c>
      <c r="B99" s="846" t="str">
        <f>IF('基本情報入力シート'!C142="","",'基本情報入力シート'!C142)</f>
        <v/>
      </c>
      <c r="C99" s="19"/>
      <c r="D99" s="19"/>
      <c r="E99" s="19"/>
      <c r="F99" s="19"/>
      <c r="G99" s="19"/>
      <c r="H99" s="19"/>
      <c r="I99" s="19"/>
      <c r="J99" s="19"/>
      <c r="K99" s="41"/>
      <c r="L99" s="836" t="str">
        <f>IF('基本情報入力シート'!M142="","",'基本情報入力シート'!M142)</f>
        <v/>
      </c>
      <c r="M99" s="836" t="str">
        <f>IF('基本情報入力シート'!R142="","",'基本情報入力シート'!R142)</f>
        <v/>
      </c>
      <c r="N99" s="836" t="str">
        <f>IF('基本情報入力シート'!W142="","",'基本情報入力シート'!W142)</f>
        <v/>
      </c>
      <c r="O99" s="836" t="str">
        <f>IF('基本情報入力シート'!X142="","",'基本情報入力シート'!X142)</f>
        <v/>
      </c>
      <c r="P99" s="838" t="str">
        <f>IF('基本情報入力シート'!Y142="","",'基本情報入力シート'!Y142)</f>
        <v/>
      </c>
      <c r="Q99" s="752" t="str">
        <f>IF('基本情報入力シート'!Z142="","",'基本情報入力シート'!Z142)</f>
        <v/>
      </c>
      <c r="R99" s="753" t="str">
        <f>IF('基本情報入力シート'!AA142="","",'基本情報入力シート'!AA142)</f>
        <v/>
      </c>
      <c r="S99" s="839"/>
      <c r="T99" s="840" t="str">
        <f>IF(P99="","",VLOOKUP(P99,【参考】数式用2!$A$3:$C$26,3,FALSE))))</f>
        <v>#ERROR!</v>
      </c>
      <c r="U99" s="841" t="s">
        <v>98</v>
      </c>
      <c r="V99" s="842"/>
      <c r="W99" s="843" t="s">
        <v>129</v>
      </c>
      <c r="X99" s="842"/>
      <c r="Y99" s="841" t="s">
        <v>378</v>
      </c>
      <c r="Z99" s="842"/>
      <c r="AA99" s="841" t="s">
        <v>129</v>
      </c>
      <c r="AB99" s="842"/>
      <c r="AC99" s="841" t="s">
        <v>130</v>
      </c>
      <c r="AD99" s="211" t="s">
        <v>141</v>
      </c>
      <c r="AE99" s="844" t="str">
        <f t="shared" si="1"/>
        <v/>
      </c>
      <c r="AF99" s="211" t="s">
        <v>379</v>
      </c>
      <c r="AG99" s="845" t="str">
        <f t="shared" si="2"/>
        <v/>
      </c>
    </row>
    <row r="100" ht="36.75" customHeight="1">
      <c r="A100" s="836">
        <f t="shared" si="3"/>
        <v>90</v>
      </c>
      <c r="B100" s="846" t="str">
        <f>IF('基本情報入力シート'!C143="","",'基本情報入力シート'!C143)</f>
        <v/>
      </c>
      <c r="C100" s="19"/>
      <c r="D100" s="19"/>
      <c r="E100" s="19"/>
      <c r="F100" s="19"/>
      <c r="G100" s="19"/>
      <c r="H100" s="19"/>
      <c r="I100" s="19"/>
      <c r="J100" s="19"/>
      <c r="K100" s="41"/>
      <c r="L100" s="836" t="str">
        <f>IF('基本情報入力シート'!M143="","",'基本情報入力シート'!M143)</f>
        <v/>
      </c>
      <c r="M100" s="836" t="str">
        <f>IF('基本情報入力シート'!R143="","",'基本情報入力シート'!R143)</f>
        <v/>
      </c>
      <c r="N100" s="836" t="str">
        <f>IF('基本情報入力シート'!W143="","",'基本情報入力シート'!W143)</f>
        <v/>
      </c>
      <c r="O100" s="836" t="str">
        <f>IF('基本情報入力シート'!X143="","",'基本情報入力シート'!X143)</f>
        <v/>
      </c>
      <c r="P100" s="838" t="str">
        <f>IF('基本情報入力シート'!Y143="","",'基本情報入力シート'!Y143)</f>
        <v/>
      </c>
      <c r="Q100" s="752" t="str">
        <f>IF('基本情報入力シート'!Z143="","",'基本情報入力シート'!Z143)</f>
        <v/>
      </c>
      <c r="R100" s="753" t="str">
        <f>IF('基本情報入力シート'!AA143="","",'基本情報入力シート'!AA143)</f>
        <v/>
      </c>
      <c r="S100" s="839"/>
      <c r="T100" s="840" t="str">
        <f>IF(P100="","",VLOOKUP(P100,【参考】数式用2!$A$3:$C$26,3,FALSE))))</f>
        <v>#ERROR!</v>
      </c>
      <c r="U100" s="841" t="s">
        <v>98</v>
      </c>
      <c r="V100" s="842"/>
      <c r="W100" s="843" t="s">
        <v>129</v>
      </c>
      <c r="X100" s="842"/>
      <c r="Y100" s="841" t="s">
        <v>378</v>
      </c>
      <c r="Z100" s="842"/>
      <c r="AA100" s="841" t="s">
        <v>129</v>
      </c>
      <c r="AB100" s="842"/>
      <c r="AC100" s="841" t="s">
        <v>130</v>
      </c>
      <c r="AD100" s="211" t="s">
        <v>141</v>
      </c>
      <c r="AE100" s="844" t="str">
        <f t="shared" si="1"/>
        <v/>
      </c>
      <c r="AF100" s="211" t="s">
        <v>379</v>
      </c>
      <c r="AG100" s="845" t="str">
        <f t="shared" si="2"/>
        <v/>
      </c>
    </row>
    <row r="101" ht="36.75" customHeight="1">
      <c r="A101" s="836">
        <f t="shared" si="3"/>
        <v>91</v>
      </c>
      <c r="B101" s="846" t="str">
        <f>IF('基本情報入力シート'!C144="","",'基本情報入力シート'!C144)</f>
        <v/>
      </c>
      <c r="C101" s="19"/>
      <c r="D101" s="19"/>
      <c r="E101" s="19"/>
      <c r="F101" s="19"/>
      <c r="G101" s="19"/>
      <c r="H101" s="19"/>
      <c r="I101" s="19"/>
      <c r="J101" s="19"/>
      <c r="K101" s="41"/>
      <c r="L101" s="836" t="str">
        <f>IF('基本情報入力シート'!M144="","",'基本情報入力シート'!M144)</f>
        <v/>
      </c>
      <c r="M101" s="836" t="str">
        <f>IF('基本情報入力シート'!R144="","",'基本情報入力シート'!R144)</f>
        <v/>
      </c>
      <c r="N101" s="836" t="str">
        <f>IF('基本情報入力シート'!W144="","",'基本情報入力シート'!W144)</f>
        <v/>
      </c>
      <c r="O101" s="836" t="str">
        <f>IF('基本情報入力シート'!X144="","",'基本情報入力シート'!X144)</f>
        <v/>
      </c>
      <c r="P101" s="838" t="str">
        <f>IF('基本情報入力シート'!Y144="","",'基本情報入力シート'!Y144)</f>
        <v/>
      </c>
      <c r="Q101" s="752" t="str">
        <f>IF('基本情報入力シート'!Z144="","",'基本情報入力シート'!Z144)</f>
        <v/>
      </c>
      <c r="R101" s="753" t="str">
        <f>IF('基本情報入力シート'!AA144="","",'基本情報入力シート'!AA144)</f>
        <v/>
      </c>
      <c r="S101" s="839"/>
      <c r="T101" s="840" t="str">
        <f>IF(P101="","",VLOOKUP(P101,【参考】数式用2!$A$3:$C$26,3,FALSE))))</f>
        <v>#ERROR!</v>
      </c>
      <c r="U101" s="841" t="s">
        <v>98</v>
      </c>
      <c r="V101" s="842"/>
      <c r="W101" s="843" t="s">
        <v>129</v>
      </c>
      <c r="X101" s="842"/>
      <c r="Y101" s="841" t="s">
        <v>378</v>
      </c>
      <c r="Z101" s="842"/>
      <c r="AA101" s="841" t="s">
        <v>129</v>
      </c>
      <c r="AB101" s="842"/>
      <c r="AC101" s="841" t="s">
        <v>130</v>
      </c>
      <c r="AD101" s="211" t="s">
        <v>141</v>
      </c>
      <c r="AE101" s="844" t="str">
        <f t="shared" si="1"/>
        <v/>
      </c>
      <c r="AF101" s="211" t="s">
        <v>379</v>
      </c>
      <c r="AG101" s="845" t="str">
        <f t="shared" si="2"/>
        <v/>
      </c>
    </row>
    <row r="102" ht="36.75" customHeight="1">
      <c r="A102" s="836">
        <f t="shared" si="3"/>
        <v>92</v>
      </c>
      <c r="B102" s="846" t="str">
        <f>IF('基本情報入力シート'!C145="","",'基本情報入力シート'!C145)</f>
        <v/>
      </c>
      <c r="C102" s="19"/>
      <c r="D102" s="19"/>
      <c r="E102" s="19"/>
      <c r="F102" s="19"/>
      <c r="G102" s="19"/>
      <c r="H102" s="19"/>
      <c r="I102" s="19"/>
      <c r="J102" s="19"/>
      <c r="K102" s="41"/>
      <c r="L102" s="836" t="str">
        <f>IF('基本情報入力シート'!M145="","",'基本情報入力シート'!M145)</f>
        <v/>
      </c>
      <c r="M102" s="836" t="str">
        <f>IF('基本情報入力シート'!R145="","",'基本情報入力シート'!R145)</f>
        <v/>
      </c>
      <c r="N102" s="836" t="str">
        <f>IF('基本情報入力シート'!W145="","",'基本情報入力シート'!W145)</f>
        <v/>
      </c>
      <c r="O102" s="836" t="str">
        <f>IF('基本情報入力シート'!X145="","",'基本情報入力シート'!X145)</f>
        <v/>
      </c>
      <c r="P102" s="838" t="str">
        <f>IF('基本情報入力シート'!Y145="","",'基本情報入力シート'!Y145)</f>
        <v/>
      </c>
      <c r="Q102" s="752" t="str">
        <f>IF('基本情報入力シート'!Z145="","",'基本情報入力シート'!Z145)</f>
        <v/>
      </c>
      <c r="R102" s="753" t="str">
        <f>IF('基本情報入力シート'!AA145="","",'基本情報入力シート'!AA145)</f>
        <v/>
      </c>
      <c r="S102" s="839"/>
      <c r="T102" s="840" t="str">
        <f>IF(P102="","",VLOOKUP(P102,【参考】数式用2!$A$3:$C$26,3,FALSE))))</f>
        <v>#ERROR!</v>
      </c>
      <c r="U102" s="841" t="s">
        <v>98</v>
      </c>
      <c r="V102" s="842"/>
      <c r="W102" s="843" t="s">
        <v>129</v>
      </c>
      <c r="X102" s="842"/>
      <c r="Y102" s="841" t="s">
        <v>378</v>
      </c>
      <c r="Z102" s="842"/>
      <c r="AA102" s="841" t="s">
        <v>129</v>
      </c>
      <c r="AB102" s="842"/>
      <c r="AC102" s="841" t="s">
        <v>130</v>
      </c>
      <c r="AD102" s="211" t="s">
        <v>141</v>
      </c>
      <c r="AE102" s="844" t="str">
        <f t="shared" si="1"/>
        <v/>
      </c>
      <c r="AF102" s="211" t="s">
        <v>379</v>
      </c>
      <c r="AG102" s="845" t="str">
        <f t="shared" si="2"/>
        <v/>
      </c>
    </row>
    <row r="103" ht="36.75" customHeight="1">
      <c r="A103" s="836">
        <f t="shared" si="3"/>
        <v>93</v>
      </c>
      <c r="B103" s="846" t="str">
        <f>IF('基本情報入力シート'!C146="","",'基本情報入力シート'!C146)</f>
        <v/>
      </c>
      <c r="C103" s="19"/>
      <c r="D103" s="19"/>
      <c r="E103" s="19"/>
      <c r="F103" s="19"/>
      <c r="G103" s="19"/>
      <c r="H103" s="19"/>
      <c r="I103" s="19"/>
      <c r="J103" s="19"/>
      <c r="K103" s="41"/>
      <c r="L103" s="836" t="str">
        <f>IF('基本情報入力シート'!M146="","",'基本情報入力シート'!M146)</f>
        <v/>
      </c>
      <c r="M103" s="836" t="str">
        <f>IF('基本情報入力シート'!R146="","",'基本情報入力シート'!R146)</f>
        <v/>
      </c>
      <c r="N103" s="836" t="str">
        <f>IF('基本情報入力シート'!W146="","",'基本情報入力シート'!W146)</f>
        <v/>
      </c>
      <c r="O103" s="836" t="str">
        <f>IF('基本情報入力シート'!X146="","",'基本情報入力シート'!X146)</f>
        <v/>
      </c>
      <c r="P103" s="838" t="str">
        <f>IF('基本情報入力シート'!Y146="","",'基本情報入力シート'!Y146)</f>
        <v/>
      </c>
      <c r="Q103" s="752" t="str">
        <f>IF('基本情報入力シート'!Z146="","",'基本情報入力シート'!Z146)</f>
        <v/>
      </c>
      <c r="R103" s="753" t="str">
        <f>IF('基本情報入力シート'!AA146="","",'基本情報入力シート'!AA146)</f>
        <v/>
      </c>
      <c r="S103" s="839"/>
      <c r="T103" s="840" t="str">
        <f>IF(P103="","",VLOOKUP(P103,【参考】数式用2!$A$3:$C$26,3,FALSE))))</f>
        <v>#ERROR!</v>
      </c>
      <c r="U103" s="841" t="s">
        <v>98</v>
      </c>
      <c r="V103" s="842"/>
      <c r="W103" s="843" t="s">
        <v>129</v>
      </c>
      <c r="X103" s="842"/>
      <c r="Y103" s="841" t="s">
        <v>378</v>
      </c>
      <c r="Z103" s="842"/>
      <c r="AA103" s="841" t="s">
        <v>129</v>
      </c>
      <c r="AB103" s="842"/>
      <c r="AC103" s="841" t="s">
        <v>130</v>
      </c>
      <c r="AD103" s="211" t="s">
        <v>141</v>
      </c>
      <c r="AE103" s="844" t="str">
        <f t="shared" si="1"/>
        <v/>
      </c>
      <c r="AF103" s="211" t="s">
        <v>379</v>
      </c>
      <c r="AG103" s="845" t="str">
        <f t="shared" si="2"/>
        <v/>
      </c>
    </row>
    <row r="104" ht="36.75" customHeight="1">
      <c r="A104" s="836">
        <f t="shared" si="3"/>
        <v>94</v>
      </c>
      <c r="B104" s="846" t="str">
        <f>IF('基本情報入力シート'!C147="","",'基本情報入力シート'!C147)</f>
        <v/>
      </c>
      <c r="C104" s="19"/>
      <c r="D104" s="19"/>
      <c r="E104" s="19"/>
      <c r="F104" s="19"/>
      <c r="G104" s="19"/>
      <c r="H104" s="19"/>
      <c r="I104" s="19"/>
      <c r="J104" s="19"/>
      <c r="K104" s="41"/>
      <c r="L104" s="836" t="str">
        <f>IF('基本情報入力シート'!M147="","",'基本情報入力シート'!M147)</f>
        <v/>
      </c>
      <c r="M104" s="836" t="str">
        <f>IF('基本情報入力シート'!R147="","",'基本情報入力シート'!R147)</f>
        <v/>
      </c>
      <c r="N104" s="836" t="str">
        <f>IF('基本情報入力シート'!W147="","",'基本情報入力シート'!W147)</f>
        <v/>
      </c>
      <c r="O104" s="836" t="str">
        <f>IF('基本情報入力シート'!X147="","",'基本情報入力シート'!X147)</f>
        <v/>
      </c>
      <c r="P104" s="838" t="str">
        <f>IF('基本情報入力シート'!Y147="","",'基本情報入力シート'!Y147)</f>
        <v/>
      </c>
      <c r="Q104" s="752" t="str">
        <f>IF('基本情報入力シート'!Z147="","",'基本情報入力シート'!Z147)</f>
        <v/>
      </c>
      <c r="R104" s="753" t="str">
        <f>IF('基本情報入力シート'!AA147="","",'基本情報入力シート'!AA147)</f>
        <v/>
      </c>
      <c r="S104" s="839"/>
      <c r="T104" s="840" t="str">
        <f>IF(P104="","",VLOOKUP(P104,【参考】数式用2!$A$3:$C$26,3,FALSE))))</f>
        <v>#ERROR!</v>
      </c>
      <c r="U104" s="841" t="s">
        <v>98</v>
      </c>
      <c r="V104" s="842"/>
      <c r="W104" s="843" t="s">
        <v>129</v>
      </c>
      <c r="X104" s="842"/>
      <c r="Y104" s="841" t="s">
        <v>378</v>
      </c>
      <c r="Z104" s="842"/>
      <c r="AA104" s="841" t="s">
        <v>129</v>
      </c>
      <c r="AB104" s="842"/>
      <c r="AC104" s="841" t="s">
        <v>130</v>
      </c>
      <c r="AD104" s="211" t="s">
        <v>141</v>
      </c>
      <c r="AE104" s="844" t="str">
        <f t="shared" si="1"/>
        <v/>
      </c>
      <c r="AF104" s="211" t="s">
        <v>379</v>
      </c>
      <c r="AG104" s="845" t="str">
        <f t="shared" si="2"/>
        <v/>
      </c>
    </row>
    <row r="105" ht="36.75" customHeight="1">
      <c r="A105" s="836">
        <f t="shared" si="3"/>
        <v>95</v>
      </c>
      <c r="B105" s="846" t="str">
        <f>IF('基本情報入力シート'!C148="","",'基本情報入力シート'!C148)</f>
        <v/>
      </c>
      <c r="C105" s="19"/>
      <c r="D105" s="19"/>
      <c r="E105" s="19"/>
      <c r="F105" s="19"/>
      <c r="G105" s="19"/>
      <c r="H105" s="19"/>
      <c r="I105" s="19"/>
      <c r="J105" s="19"/>
      <c r="K105" s="41"/>
      <c r="L105" s="836" t="str">
        <f>IF('基本情報入力シート'!M148="","",'基本情報入力シート'!M148)</f>
        <v/>
      </c>
      <c r="M105" s="836" t="str">
        <f>IF('基本情報入力シート'!R148="","",'基本情報入力シート'!R148)</f>
        <v/>
      </c>
      <c r="N105" s="836" t="str">
        <f>IF('基本情報入力シート'!W148="","",'基本情報入力シート'!W148)</f>
        <v/>
      </c>
      <c r="O105" s="836" t="str">
        <f>IF('基本情報入力シート'!X148="","",'基本情報入力シート'!X148)</f>
        <v/>
      </c>
      <c r="P105" s="838" t="str">
        <f>IF('基本情報入力シート'!Y148="","",'基本情報入力シート'!Y148)</f>
        <v/>
      </c>
      <c r="Q105" s="752" t="str">
        <f>IF('基本情報入力シート'!Z148="","",'基本情報入力シート'!Z148)</f>
        <v/>
      </c>
      <c r="R105" s="753" t="str">
        <f>IF('基本情報入力シート'!AA148="","",'基本情報入力シート'!AA148)</f>
        <v/>
      </c>
      <c r="S105" s="839"/>
      <c r="T105" s="840" t="str">
        <f>IF(P105="","",VLOOKUP(P105,【参考】数式用2!$A$3:$C$26,3,FALSE))))</f>
        <v>#ERROR!</v>
      </c>
      <c r="U105" s="841" t="s">
        <v>98</v>
      </c>
      <c r="V105" s="842"/>
      <c r="W105" s="843" t="s">
        <v>129</v>
      </c>
      <c r="X105" s="842"/>
      <c r="Y105" s="841" t="s">
        <v>378</v>
      </c>
      <c r="Z105" s="842"/>
      <c r="AA105" s="841" t="s">
        <v>129</v>
      </c>
      <c r="AB105" s="842"/>
      <c r="AC105" s="841" t="s">
        <v>130</v>
      </c>
      <c r="AD105" s="211" t="s">
        <v>141</v>
      </c>
      <c r="AE105" s="844" t="str">
        <f t="shared" si="1"/>
        <v/>
      </c>
      <c r="AF105" s="211" t="s">
        <v>379</v>
      </c>
      <c r="AG105" s="845" t="str">
        <f t="shared" si="2"/>
        <v/>
      </c>
    </row>
    <row r="106" ht="36.75" customHeight="1">
      <c r="A106" s="836">
        <f t="shared" si="3"/>
        <v>96</v>
      </c>
      <c r="B106" s="846" t="str">
        <f>IF('基本情報入力シート'!C149="","",'基本情報入力シート'!C149)</f>
        <v/>
      </c>
      <c r="C106" s="19"/>
      <c r="D106" s="19"/>
      <c r="E106" s="19"/>
      <c r="F106" s="19"/>
      <c r="G106" s="19"/>
      <c r="H106" s="19"/>
      <c r="I106" s="19"/>
      <c r="J106" s="19"/>
      <c r="K106" s="41"/>
      <c r="L106" s="836" t="str">
        <f>IF('基本情報入力シート'!M149="","",'基本情報入力シート'!M149)</f>
        <v/>
      </c>
      <c r="M106" s="836" t="str">
        <f>IF('基本情報入力シート'!R149="","",'基本情報入力シート'!R149)</f>
        <v/>
      </c>
      <c r="N106" s="836" t="str">
        <f>IF('基本情報入力シート'!W149="","",'基本情報入力シート'!W149)</f>
        <v/>
      </c>
      <c r="O106" s="836" t="str">
        <f>IF('基本情報入力シート'!X149="","",'基本情報入力シート'!X149)</f>
        <v/>
      </c>
      <c r="P106" s="838" t="str">
        <f>IF('基本情報入力シート'!Y149="","",'基本情報入力シート'!Y149)</f>
        <v/>
      </c>
      <c r="Q106" s="752" t="str">
        <f>IF('基本情報入力シート'!Z149="","",'基本情報入力シート'!Z149)</f>
        <v/>
      </c>
      <c r="R106" s="753" t="str">
        <f>IF('基本情報入力シート'!AA149="","",'基本情報入力シート'!AA149)</f>
        <v/>
      </c>
      <c r="S106" s="839"/>
      <c r="T106" s="840" t="str">
        <f>IF(P106="","",VLOOKUP(P106,【参考】数式用2!$A$3:$C$26,3,FALSE))))</f>
        <v>#ERROR!</v>
      </c>
      <c r="U106" s="841" t="s">
        <v>98</v>
      </c>
      <c r="V106" s="842"/>
      <c r="W106" s="843" t="s">
        <v>129</v>
      </c>
      <c r="X106" s="842"/>
      <c r="Y106" s="841" t="s">
        <v>378</v>
      </c>
      <c r="Z106" s="842"/>
      <c r="AA106" s="841" t="s">
        <v>129</v>
      </c>
      <c r="AB106" s="842"/>
      <c r="AC106" s="841" t="s">
        <v>130</v>
      </c>
      <c r="AD106" s="211" t="s">
        <v>141</v>
      </c>
      <c r="AE106" s="844" t="str">
        <f t="shared" si="1"/>
        <v/>
      </c>
      <c r="AF106" s="211" t="s">
        <v>379</v>
      </c>
      <c r="AG106" s="845" t="str">
        <f t="shared" si="2"/>
        <v/>
      </c>
    </row>
    <row r="107" ht="36.75" customHeight="1">
      <c r="A107" s="836">
        <f t="shared" si="3"/>
        <v>97</v>
      </c>
      <c r="B107" s="846" t="str">
        <f>IF('基本情報入力シート'!C150="","",'基本情報入力シート'!C150)</f>
        <v/>
      </c>
      <c r="C107" s="19"/>
      <c r="D107" s="19"/>
      <c r="E107" s="19"/>
      <c r="F107" s="19"/>
      <c r="G107" s="19"/>
      <c r="H107" s="19"/>
      <c r="I107" s="19"/>
      <c r="J107" s="19"/>
      <c r="K107" s="41"/>
      <c r="L107" s="836" t="str">
        <f>IF('基本情報入力シート'!M150="","",'基本情報入力シート'!M150)</f>
        <v/>
      </c>
      <c r="M107" s="836" t="str">
        <f>IF('基本情報入力シート'!R150="","",'基本情報入力シート'!R150)</f>
        <v/>
      </c>
      <c r="N107" s="836" t="str">
        <f>IF('基本情報入力シート'!W150="","",'基本情報入力シート'!W150)</f>
        <v/>
      </c>
      <c r="O107" s="836" t="str">
        <f>IF('基本情報入力シート'!X150="","",'基本情報入力シート'!X150)</f>
        <v/>
      </c>
      <c r="P107" s="838" t="str">
        <f>IF('基本情報入力シート'!Y150="","",'基本情報入力シート'!Y150)</f>
        <v/>
      </c>
      <c r="Q107" s="752" t="str">
        <f>IF('基本情報入力シート'!Z150="","",'基本情報入力シート'!Z150)</f>
        <v/>
      </c>
      <c r="R107" s="753" t="str">
        <f>IF('基本情報入力シート'!AA150="","",'基本情報入力シート'!AA150)</f>
        <v/>
      </c>
      <c r="S107" s="839"/>
      <c r="T107" s="840" t="str">
        <f>IF(P107="","",VLOOKUP(P107,【参考】数式用2!$A$3:$C$26,3,FALSE))))</f>
        <v>#ERROR!</v>
      </c>
      <c r="U107" s="841" t="s">
        <v>98</v>
      </c>
      <c r="V107" s="842"/>
      <c r="W107" s="843" t="s">
        <v>129</v>
      </c>
      <c r="X107" s="842"/>
      <c r="Y107" s="841" t="s">
        <v>378</v>
      </c>
      <c r="Z107" s="842"/>
      <c r="AA107" s="841" t="s">
        <v>129</v>
      </c>
      <c r="AB107" s="842"/>
      <c r="AC107" s="841" t="s">
        <v>130</v>
      </c>
      <c r="AD107" s="211" t="s">
        <v>141</v>
      </c>
      <c r="AE107" s="844" t="str">
        <f t="shared" si="1"/>
        <v/>
      </c>
      <c r="AF107" s="211" t="s">
        <v>379</v>
      </c>
      <c r="AG107" s="845" t="str">
        <f t="shared" si="2"/>
        <v/>
      </c>
    </row>
    <row r="108" ht="36.75" customHeight="1">
      <c r="A108" s="836">
        <f t="shared" si="3"/>
        <v>98</v>
      </c>
      <c r="B108" s="846" t="str">
        <f>IF('基本情報入力シート'!C151="","",'基本情報入力シート'!C151)</f>
        <v/>
      </c>
      <c r="C108" s="19"/>
      <c r="D108" s="19"/>
      <c r="E108" s="19"/>
      <c r="F108" s="19"/>
      <c r="G108" s="19"/>
      <c r="H108" s="19"/>
      <c r="I108" s="19"/>
      <c r="J108" s="19"/>
      <c r="K108" s="41"/>
      <c r="L108" s="836" t="str">
        <f>IF('基本情報入力シート'!M151="","",'基本情報入力シート'!M151)</f>
        <v/>
      </c>
      <c r="M108" s="836" t="str">
        <f>IF('基本情報入力シート'!R151="","",'基本情報入力シート'!R151)</f>
        <v/>
      </c>
      <c r="N108" s="836" t="str">
        <f>IF('基本情報入力シート'!W151="","",'基本情報入力シート'!W151)</f>
        <v/>
      </c>
      <c r="O108" s="836" t="str">
        <f>IF('基本情報入力シート'!X151="","",'基本情報入力シート'!X151)</f>
        <v/>
      </c>
      <c r="P108" s="838" t="str">
        <f>IF('基本情報入力シート'!Y151="","",'基本情報入力シート'!Y151)</f>
        <v/>
      </c>
      <c r="Q108" s="752" t="str">
        <f>IF('基本情報入力シート'!Z151="","",'基本情報入力シート'!Z151)</f>
        <v/>
      </c>
      <c r="R108" s="753" t="str">
        <f>IF('基本情報入力シート'!AA151="","",'基本情報入力シート'!AA151)</f>
        <v/>
      </c>
      <c r="S108" s="839"/>
      <c r="T108" s="840" t="str">
        <f>IF(P108="","",VLOOKUP(P108,【参考】数式用2!$A$3:$C$26,3,FALSE))))</f>
        <v>#ERROR!</v>
      </c>
      <c r="U108" s="841" t="s">
        <v>98</v>
      </c>
      <c r="V108" s="842"/>
      <c r="W108" s="843" t="s">
        <v>129</v>
      </c>
      <c r="X108" s="842"/>
      <c r="Y108" s="841" t="s">
        <v>378</v>
      </c>
      <c r="Z108" s="842"/>
      <c r="AA108" s="841" t="s">
        <v>129</v>
      </c>
      <c r="AB108" s="842"/>
      <c r="AC108" s="841" t="s">
        <v>130</v>
      </c>
      <c r="AD108" s="211" t="s">
        <v>141</v>
      </c>
      <c r="AE108" s="844" t="str">
        <f t="shared" si="1"/>
        <v/>
      </c>
      <c r="AF108" s="211" t="s">
        <v>379</v>
      </c>
      <c r="AG108" s="845" t="str">
        <f t="shared" si="2"/>
        <v/>
      </c>
    </row>
    <row r="109" ht="36.75" customHeight="1">
      <c r="A109" s="836">
        <f t="shared" si="3"/>
        <v>99</v>
      </c>
      <c r="B109" s="846" t="str">
        <f>IF('基本情報入力シート'!C152="","",'基本情報入力シート'!C152)</f>
        <v/>
      </c>
      <c r="C109" s="19"/>
      <c r="D109" s="19"/>
      <c r="E109" s="19"/>
      <c r="F109" s="19"/>
      <c r="G109" s="19"/>
      <c r="H109" s="19"/>
      <c r="I109" s="19"/>
      <c r="J109" s="19"/>
      <c r="K109" s="41"/>
      <c r="L109" s="836" t="str">
        <f>IF('基本情報入力シート'!M152="","",'基本情報入力シート'!M152)</f>
        <v/>
      </c>
      <c r="M109" s="836" t="str">
        <f>IF('基本情報入力シート'!R152="","",'基本情報入力シート'!R152)</f>
        <v/>
      </c>
      <c r="N109" s="836" t="str">
        <f>IF('基本情報入力シート'!W152="","",'基本情報入力シート'!W152)</f>
        <v/>
      </c>
      <c r="O109" s="836" t="str">
        <f>IF('基本情報入力シート'!X152="","",'基本情報入力シート'!X152)</f>
        <v/>
      </c>
      <c r="P109" s="838" t="str">
        <f>IF('基本情報入力シート'!Y152="","",'基本情報入力シート'!Y152)</f>
        <v/>
      </c>
      <c r="Q109" s="752" t="str">
        <f>IF('基本情報入力シート'!Z152="","",'基本情報入力シート'!Z152)</f>
        <v/>
      </c>
      <c r="R109" s="753" t="str">
        <f>IF('基本情報入力シート'!AA152="","",'基本情報入力シート'!AA152)</f>
        <v/>
      </c>
      <c r="S109" s="839"/>
      <c r="T109" s="840" t="str">
        <f>IF(P109="","",VLOOKUP(P109,【参考】数式用2!$A$3:$C$26,3,FALSE))))</f>
        <v>#ERROR!</v>
      </c>
      <c r="U109" s="841" t="s">
        <v>98</v>
      </c>
      <c r="V109" s="842"/>
      <c r="W109" s="843" t="s">
        <v>129</v>
      </c>
      <c r="X109" s="842"/>
      <c r="Y109" s="841" t="s">
        <v>378</v>
      </c>
      <c r="Z109" s="842"/>
      <c r="AA109" s="841" t="s">
        <v>129</v>
      </c>
      <c r="AB109" s="842"/>
      <c r="AC109" s="841" t="s">
        <v>130</v>
      </c>
      <c r="AD109" s="211" t="s">
        <v>141</v>
      </c>
      <c r="AE109" s="844" t="str">
        <f t="shared" si="1"/>
        <v/>
      </c>
      <c r="AF109" s="211" t="s">
        <v>379</v>
      </c>
      <c r="AG109" s="845" t="str">
        <f t="shared" si="2"/>
        <v/>
      </c>
    </row>
    <row r="110" ht="36.75" customHeight="1">
      <c r="A110" s="836">
        <f t="shared" si="3"/>
        <v>100</v>
      </c>
      <c r="B110" s="846" t="str">
        <f>IF('基本情報入力シート'!C153="","",'基本情報入力シート'!C153)</f>
        <v/>
      </c>
      <c r="C110" s="19"/>
      <c r="D110" s="19"/>
      <c r="E110" s="19"/>
      <c r="F110" s="19"/>
      <c r="G110" s="19"/>
      <c r="H110" s="19"/>
      <c r="I110" s="19"/>
      <c r="J110" s="19"/>
      <c r="K110" s="41"/>
      <c r="L110" s="836" t="str">
        <f>IF('基本情報入力シート'!M153="","",'基本情報入力シート'!M153)</f>
        <v/>
      </c>
      <c r="M110" s="836" t="str">
        <f>IF('基本情報入力シート'!R153="","",'基本情報入力シート'!R153)</f>
        <v/>
      </c>
      <c r="N110" s="836" t="str">
        <f>IF('基本情報入力シート'!W153="","",'基本情報入力シート'!W153)</f>
        <v/>
      </c>
      <c r="O110" s="836" t="str">
        <f>IF('基本情報入力シート'!X153="","",'基本情報入力シート'!X153)</f>
        <v/>
      </c>
      <c r="P110" s="838" t="str">
        <f>IF('基本情報入力シート'!Y153="","",'基本情報入力シート'!Y153)</f>
        <v/>
      </c>
      <c r="Q110" s="752" t="str">
        <f>IF('基本情報入力シート'!Z153="","",'基本情報入力シート'!Z153)</f>
        <v/>
      </c>
      <c r="R110" s="753" t="str">
        <f>IF('基本情報入力シート'!AA153="","",'基本情報入力シート'!AA153)</f>
        <v/>
      </c>
      <c r="S110" s="847"/>
      <c r="T110" s="848" t="str">
        <f>IF(P110="","",VLOOKUP(P110,【参考】数式用2!$A$3:$C$26,3,FALSE))))</f>
        <v>#ERROR!</v>
      </c>
      <c r="U110" s="849" t="s">
        <v>98</v>
      </c>
      <c r="V110" s="850"/>
      <c r="W110" s="851" t="s">
        <v>129</v>
      </c>
      <c r="X110" s="850"/>
      <c r="Y110" s="849" t="s">
        <v>378</v>
      </c>
      <c r="Z110" s="850"/>
      <c r="AA110" s="849" t="s">
        <v>129</v>
      </c>
      <c r="AB110" s="850"/>
      <c r="AC110" s="849" t="s">
        <v>130</v>
      </c>
      <c r="AD110" s="852" t="s">
        <v>141</v>
      </c>
      <c r="AE110" s="853" t="str">
        <f t="shared" si="1"/>
        <v/>
      </c>
      <c r="AF110" s="852" t="s">
        <v>379</v>
      </c>
      <c r="AG110" s="854" t="str">
        <f t="shared" si="2"/>
        <v/>
      </c>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row>
  </sheetData>
  <autoFilter ref="$B$10:$AG$110"/>
  <mergeCells count="116">
    <mergeCell ref="U8:AF9"/>
    <mergeCell ref="AG8:AG9"/>
    <mergeCell ref="O7:O9"/>
    <mergeCell ref="P7:P9"/>
    <mergeCell ref="Q7:Q9"/>
    <mergeCell ref="R7:R9"/>
    <mergeCell ref="S7:AG7"/>
    <mergeCell ref="S8:S9"/>
    <mergeCell ref="T8:T9"/>
    <mergeCell ref="A3:C3"/>
    <mergeCell ref="D3:O3"/>
    <mergeCell ref="A5:N5"/>
    <mergeCell ref="A7:A9"/>
    <mergeCell ref="B7:K9"/>
    <mergeCell ref="L7:L9"/>
    <mergeCell ref="M7:N8"/>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9:K109"/>
    <mergeCell ref="B110:K110"/>
    <mergeCell ref="B102:K102"/>
    <mergeCell ref="B103:K103"/>
    <mergeCell ref="B104:K104"/>
    <mergeCell ref="B105:K105"/>
    <mergeCell ref="B106:K106"/>
    <mergeCell ref="B107:K107"/>
    <mergeCell ref="B108:K10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s>
  <dataValidations>
    <dataValidation type="list" allowBlank="1" showErrorMessage="1" sqref="S11:S110">
      <formula1>"新規,継続"</formula1>
    </dataValidation>
  </dataValidations>
  <printOptions/>
  <pageMargins bottom="0.747916666666667" footer="0.0" header="0.0" left="0.708333333333333" right="0.708333333333333" top="0.747916666666667"/>
  <pageSetup fitToHeight="0" paperSize="9" orientation="landscape"/>
  <headerFooter>
    <oddHeader/>
    <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1.75"/>
    <col customWidth="1" min="2" max="2" width="20.38"/>
    <col customWidth="1" min="3" max="7" width="6.0"/>
    <col customWidth="1" min="8" max="8" width="8.63"/>
    <col customWidth="1" min="9" max="9" width="8.5"/>
    <col customWidth="1" min="10" max="10" width="26.88"/>
    <col customWidth="1" min="11" max="11" width="29.5"/>
    <col customWidth="1" min="12" max="12" width="65.75"/>
    <col customWidth="1" min="13" max="13" width="8.88"/>
    <col customWidth="1" min="14" max="26" width="9.0"/>
  </cols>
  <sheetData>
    <row r="1" ht="13.5" customHeight="1">
      <c r="A1" s="121" t="s">
        <v>404</v>
      </c>
      <c r="B1" s="121"/>
      <c r="C1" s="121"/>
      <c r="D1" s="121"/>
      <c r="E1" s="121"/>
      <c r="F1" s="121"/>
      <c r="G1" s="121"/>
      <c r="H1" s="2"/>
      <c r="I1" s="2"/>
      <c r="J1" s="2"/>
      <c r="K1" s="2"/>
      <c r="L1" s="2"/>
      <c r="M1" s="2"/>
      <c r="N1" s="2"/>
      <c r="O1" s="2"/>
      <c r="P1" s="2"/>
      <c r="Q1" s="2"/>
      <c r="R1" s="2"/>
      <c r="S1" s="2"/>
      <c r="T1" s="2"/>
      <c r="U1" s="2"/>
      <c r="V1" s="2"/>
      <c r="W1" s="2"/>
      <c r="X1" s="2"/>
      <c r="Y1" s="2"/>
      <c r="Z1" s="2"/>
    </row>
    <row r="2" ht="27.75" customHeight="1">
      <c r="A2" s="855" t="s">
        <v>405</v>
      </c>
      <c r="B2" s="55"/>
      <c r="C2" s="856" t="s">
        <v>406</v>
      </c>
      <c r="D2" s="21"/>
      <c r="E2" s="21"/>
      <c r="F2" s="21"/>
      <c r="G2" s="22"/>
      <c r="H2" s="857" t="s">
        <v>407</v>
      </c>
      <c r="I2" s="21"/>
      <c r="J2" s="21"/>
      <c r="K2" s="21"/>
      <c r="L2" s="22"/>
      <c r="M2" s="2"/>
      <c r="N2" s="2"/>
      <c r="O2" s="2"/>
      <c r="P2" s="2"/>
      <c r="Q2" s="2"/>
      <c r="R2" s="2"/>
      <c r="S2" s="2"/>
      <c r="T2" s="2"/>
      <c r="U2" s="2"/>
      <c r="V2" s="2"/>
      <c r="W2" s="2"/>
      <c r="X2" s="2"/>
      <c r="Y2" s="2"/>
      <c r="Z2" s="2"/>
    </row>
    <row r="3" ht="39.0" customHeight="1">
      <c r="A3" s="68"/>
      <c r="C3" s="858" t="s">
        <v>408</v>
      </c>
      <c r="D3" s="19"/>
      <c r="E3" s="19"/>
      <c r="F3" s="19"/>
      <c r="G3" s="35"/>
      <c r="H3" s="858" t="s">
        <v>409</v>
      </c>
      <c r="I3" s="35"/>
      <c r="J3" s="859" t="s">
        <v>389</v>
      </c>
      <c r="K3" s="55"/>
      <c r="L3" s="502"/>
      <c r="M3" s="2"/>
      <c r="N3" s="2"/>
      <c r="O3" s="2"/>
      <c r="P3" s="2"/>
      <c r="Q3" s="2"/>
      <c r="R3" s="2"/>
      <c r="S3" s="2"/>
      <c r="T3" s="2"/>
      <c r="U3" s="2"/>
      <c r="V3" s="2"/>
      <c r="W3" s="2"/>
      <c r="X3" s="2"/>
      <c r="Y3" s="2"/>
      <c r="Z3" s="2"/>
    </row>
    <row r="4" ht="18.0" customHeight="1">
      <c r="A4" s="253"/>
      <c r="B4" s="51"/>
      <c r="C4" s="860" t="s">
        <v>381</v>
      </c>
      <c r="D4" s="861" t="s">
        <v>377</v>
      </c>
      <c r="E4" s="861" t="s">
        <v>410</v>
      </c>
      <c r="F4" s="861"/>
      <c r="G4" s="862"/>
      <c r="H4" s="860" t="s">
        <v>395</v>
      </c>
      <c r="I4" s="862" t="s">
        <v>393</v>
      </c>
      <c r="J4" s="406"/>
      <c r="K4" s="51"/>
      <c r="L4" s="509"/>
      <c r="M4" s="2"/>
      <c r="N4" s="2"/>
      <c r="O4" s="2"/>
      <c r="P4" s="2"/>
      <c r="Q4" s="2"/>
      <c r="R4" s="2"/>
      <c r="S4" s="2"/>
      <c r="T4" s="2"/>
      <c r="U4" s="2"/>
      <c r="V4" s="2"/>
      <c r="W4" s="2"/>
      <c r="X4" s="2"/>
      <c r="Y4" s="2"/>
      <c r="Z4" s="2"/>
    </row>
    <row r="5" ht="18.0" customHeight="1">
      <c r="A5" s="863" t="s">
        <v>54</v>
      </c>
      <c r="B5" s="19"/>
      <c r="C5" s="864">
        <v>0.137</v>
      </c>
      <c r="D5" s="865">
        <v>0.1</v>
      </c>
      <c r="E5" s="866">
        <v>0.055</v>
      </c>
      <c r="F5" s="867">
        <v>0.0</v>
      </c>
      <c r="G5" s="867">
        <v>0.0</v>
      </c>
      <c r="H5" s="864">
        <v>0.063</v>
      </c>
      <c r="I5" s="868">
        <v>0.042</v>
      </c>
      <c r="J5" s="866" t="s">
        <v>411</v>
      </c>
      <c r="K5" s="869" t="s">
        <v>412</v>
      </c>
      <c r="L5" s="868" t="s">
        <v>394</v>
      </c>
      <c r="M5" s="2" t="s">
        <v>413</v>
      </c>
      <c r="N5" s="2"/>
      <c r="O5" s="2"/>
      <c r="P5" s="2"/>
      <c r="Q5" s="2"/>
      <c r="R5" s="2"/>
      <c r="S5" s="2"/>
      <c r="T5" s="2"/>
      <c r="U5" s="2"/>
      <c r="V5" s="2"/>
      <c r="W5" s="2"/>
      <c r="X5" s="2"/>
      <c r="Y5" s="2"/>
      <c r="Z5" s="2"/>
    </row>
    <row r="6" ht="18.0" customHeight="1">
      <c r="A6" s="863" t="s">
        <v>414</v>
      </c>
      <c r="B6" s="19"/>
      <c r="C6" s="864">
        <v>0.137</v>
      </c>
      <c r="D6" s="865">
        <v>0.1</v>
      </c>
      <c r="E6" s="866">
        <v>0.055</v>
      </c>
      <c r="F6" s="867">
        <v>0.0</v>
      </c>
      <c r="G6" s="867">
        <v>0.0</v>
      </c>
      <c r="H6" s="864">
        <v>0.063</v>
      </c>
      <c r="I6" s="868">
        <v>0.042</v>
      </c>
      <c r="J6" s="866" t="s">
        <v>396</v>
      </c>
      <c r="K6" s="869" t="s">
        <v>397</v>
      </c>
      <c r="L6" s="868" t="s">
        <v>394</v>
      </c>
      <c r="M6" s="2" t="s">
        <v>413</v>
      </c>
      <c r="N6" s="2"/>
      <c r="O6" s="2"/>
      <c r="P6" s="2"/>
      <c r="Q6" s="2"/>
      <c r="R6" s="2"/>
      <c r="S6" s="2"/>
      <c r="T6" s="2"/>
      <c r="U6" s="2"/>
      <c r="V6" s="2"/>
      <c r="W6" s="2"/>
      <c r="X6" s="2"/>
      <c r="Y6" s="2"/>
      <c r="Z6" s="2"/>
    </row>
    <row r="7" ht="18.0" customHeight="1">
      <c r="A7" s="863" t="s">
        <v>415</v>
      </c>
      <c r="B7" s="19"/>
      <c r="C7" s="864">
        <v>0.137</v>
      </c>
      <c r="D7" s="865">
        <v>0.1</v>
      </c>
      <c r="E7" s="866">
        <v>0.055</v>
      </c>
      <c r="F7" s="867">
        <v>0.0</v>
      </c>
      <c r="G7" s="867">
        <v>0.0</v>
      </c>
      <c r="H7" s="864">
        <v>0.063</v>
      </c>
      <c r="I7" s="868">
        <v>0.042</v>
      </c>
      <c r="J7" s="866" t="s">
        <v>396</v>
      </c>
      <c r="K7" s="869" t="s">
        <v>397</v>
      </c>
      <c r="L7" s="868" t="s">
        <v>394</v>
      </c>
      <c r="M7" s="2" t="s">
        <v>413</v>
      </c>
      <c r="N7" s="2"/>
      <c r="O7" s="2"/>
      <c r="P7" s="2"/>
      <c r="Q7" s="2"/>
      <c r="R7" s="2"/>
      <c r="S7" s="2"/>
      <c r="T7" s="2"/>
      <c r="U7" s="2"/>
      <c r="V7" s="2"/>
      <c r="W7" s="2"/>
      <c r="X7" s="2"/>
      <c r="Y7" s="2"/>
      <c r="Z7" s="2"/>
    </row>
    <row r="8" ht="18.0" customHeight="1">
      <c r="A8" s="863" t="s">
        <v>416</v>
      </c>
      <c r="B8" s="19"/>
      <c r="C8" s="864">
        <v>0.058</v>
      </c>
      <c r="D8" s="865">
        <v>0.042</v>
      </c>
      <c r="E8" s="866">
        <v>0.023</v>
      </c>
      <c r="F8" s="867">
        <v>0.0</v>
      </c>
      <c r="G8" s="867">
        <v>0.0</v>
      </c>
      <c r="H8" s="864">
        <v>0.021</v>
      </c>
      <c r="I8" s="868">
        <v>0.015</v>
      </c>
      <c r="J8" s="866" t="s">
        <v>396</v>
      </c>
      <c r="K8" s="869" t="s">
        <v>397</v>
      </c>
      <c r="L8" s="868" t="s">
        <v>394</v>
      </c>
      <c r="M8" s="2" t="s">
        <v>413</v>
      </c>
      <c r="N8" s="2"/>
      <c r="O8" s="2"/>
      <c r="P8" s="2"/>
      <c r="Q8" s="2"/>
      <c r="R8" s="2"/>
      <c r="S8" s="2"/>
      <c r="T8" s="2"/>
      <c r="U8" s="2"/>
      <c r="V8" s="2"/>
      <c r="W8" s="2"/>
      <c r="X8" s="2"/>
      <c r="Y8" s="2"/>
      <c r="Z8" s="2"/>
    </row>
    <row r="9" ht="18.0" customHeight="1">
      <c r="A9" s="863" t="s">
        <v>59</v>
      </c>
      <c r="B9" s="19"/>
      <c r="C9" s="864">
        <v>0.059</v>
      </c>
      <c r="D9" s="865">
        <v>0.043</v>
      </c>
      <c r="E9" s="866">
        <v>0.023</v>
      </c>
      <c r="F9" s="867">
        <v>0.0</v>
      </c>
      <c r="G9" s="867">
        <v>0.0</v>
      </c>
      <c r="H9" s="864">
        <v>0.012</v>
      </c>
      <c r="I9" s="868">
        <v>0.01</v>
      </c>
      <c r="J9" s="866" t="s">
        <v>396</v>
      </c>
      <c r="K9" s="869" t="s">
        <v>397</v>
      </c>
      <c r="L9" s="868" t="s">
        <v>394</v>
      </c>
      <c r="M9" s="2" t="s">
        <v>413</v>
      </c>
      <c r="N9" s="2"/>
      <c r="O9" s="2"/>
      <c r="P9" s="2"/>
      <c r="Q9" s="2"/>
      <c r="R9" s="2"/>
      <c r="S9" s="2"/>
      <c r="T9" s="2"/>
      <c r="U9" s="2"/>
      <c r="V9" s="2"/>
      <c r="W9" s="2"/>
      <c r="X9" s="2"/>
      <c r="Y9" s="2"/>
      <c r="Z9" s="2"/>
    </row>
    <row r="10" ht="18.0" customHeight="1">
      <c r="A10" s="863" t="s">
        <v>417</v>
      </c>
      <c r="B10" s="19"/>
      <c r="C10" s="864">
        <v>0.059</v>
      </c>
      <c r="D10" s="865">
        <v>0.043</v>
      </c>
      <c r="E10" s="866">
        <v>0.023</v>
      </c>
      <c r="F10" s="867">
        <v>0.0</v>
      </c>
      <c r="G10" s="867">
        <v>0.0</v>
      </c>
      <c r="H10" s="864">
        <v>0.012</v>
      </c>
      <c r="I10" s="868">
        <v>0.01</v>
      </c>
      <c r="J10" s="866" t="s">
        <v>396</v>
      </c>
      <c r="K10" s="869" t="s">
        <v>397</v>
      </c>
      <c r="L10" s="868" t="s">
        <v>418</v>
      </c>
      <c r="M10" s="2" t="s">
        <v>413</v>
      </c>
      <c r="N10" s="2"/>
      <c r="O10" s="2"/>
      <c r="P10" s="2"/>
      <c r="Q10" s="2"/>
      <c r="R10" s="2"/>
      <c r="S10" s="2"/>
      <c r="T10" s="2"/>
      <c r="U10" s="2"/>
      <c r="V10" s="2"/>
      <c r="W10" s="2"/>
      <c r="X10" s="2"/>
      <c r="Y10" s="2"/>
      <c r="Z10" s="2"/>
    </row>
    <row r="11" ht="18.0" customHeight="1">
      <c r="A11" s="863" t="s">
        <v>419</v>
      </c>
      <c r="B11" s="19"/>
      <c r="C11" s="864">
        <v>0.047</v>
      </c>
      <c r="D11" s="865">
        <v>0.034</v>
      </c>
      <c r="E11" s="866">
        <v>0.019</v>
      </c>
      <c r="F11" s="867">
        <v>0.0</v>
      </c>
      <c r="G11" s="867">
        <v>0.0</v>
      </c>
      <c r="H11" s="864">
        <v>0.02</v>
      </c>
      <c r="I11" s="868">
        <v>0.017</v>
      </c>
      <c r="J11" s="866" t="s">
        <v>396</v>
      </c>
      <c r="K11" s="869" t="s">
        <v>397</v>
      </c>
      <c r="L11" s="868" t="s">
        <v>394</v>
      </c>
      <c r="M11" s="2" t="s">
        <v>413</v>
      </c>
      <c r="N11" s="2"/>
      <c r="O11" s="2"/>
      <c r="P11" s="2"/>
      <c r="Q11" s="2"/>
      <c r="R11" s="2"/>
      <c r="S11" s="2"/>
      <c r="T11" s="2"/>
      <c r="U11" s="2"/>
      <c r="V11" s="2"/>
      <c r="W11" s="2"/>
      <c r="X11" s="2"/>
      <c r="Y11" s="2"/>
      <c r="Z11" s="2"/>
    </row>
    <row r="12" ht="18.0" customHeight="1">
      <c r="A12" s="863" t="s">
        <v>420</v>
      </c>
      <c r="B12" s="19"/>
      <c r="C12" s="864">
        <v>0.082</v>
      </c>
      <c r="D12" s="865">
        <v>0.06</v>
      </c>
      <c r="E12" s="866">
        <v>0.033</v>
      </c>
      <c r="F12" s="867">
        <v>0.0</v>
      </c>
      <c r="G12" s="867">
        <v>0.0</v>
      </c>
      <c r="H12" s="864">
        <v>0.018</v>
      </c>
      <c r="I12" s="868">
        <v>0.012</v>
      </c>
      <c r="J12" s="866" t="s">
        <v>396</v>
      </c>
      <c r="K12" s="869" t="s">
        <v>397</v>
      </c>
      <c r="L12" s="868" t="s">
        <v>421</v>
      </c>
      <c r="M12" s="2" t="s">
        <v>413</v>
      </c>
      <c r="N12" s="2"/>
      <c r="O12" s="2"/>
      <c r="P12" s="2"/>
      <c r="Q12" s="2"/>
      <c r="R12" s="2"/>
      <c r="S12" s="2"/>
      <c r="T12" s="2"/>
      <c r="U12" s="2"/>
      <c r="V12" s="2"/>
      <c r="W12" s="2"/>
      <c r="X12" s="2"/>
      <c r="Y12" s="2"/>
      <c r="Z12" s="2"/>
    </row>
    <row r="13" ht="18.0" customHeight="1">
      <c r="A13" s="863" t="s">
        <v>422</v>
      </c>
      <c r="B13" s="19"/>
      <c r="C13" s="864">
        <v>0.082</v>
      </c>
      <c r="D13" s="865">
        <v>0.06</v>
      </c>
      <c r="E13" s="866">
        <v>0.033</v>
      </c>
      <c r="F13" s="867">
        <v>0.0</v>
      </c>
      <c r="G13" s="867">
        <v>0.0</v>
      </c>
      <c r="H13" s="864">
        <v>0.018</v>
      </c>
      <c r="I13" s="868">
        <v>0.012</v>
      </c>
      <c r="J13" s="866" t="s">
        <v>396</v>
      </c>
      <c r="K13" s="869" t="s">
        <v>397</v>
      </c>
      <c r="L13" s="868" t="s">
        <v>421</v>
      </c>
      <c r="M13" s="2" t="s">
        <v>413</v>
      </c>
      <c r="N13" s="2"/>
      <c r="O13" s="2"/>
      <c r="P13" s="2"/>
      <c r="Q13" s="2"/>
      <c r="R13" s="2"/>
      <c r="S13" s="2"/>
      <c r="T13" s="2"/>
      <c r="U13" s="2"/>
      <c r="V13" s="2"/>
      <c r="W13" s="2"/>
      <c r="X13" s="2"/>
      <c r="Y13" s="2"/>
      <c r="Z13" s="2"/>
    </row>
    <row r="14" ht="18.0" customHeight="1">
      <c r="A14" s="863" t="s">
        <v>423</v>
      </c>
      <c r="B14" s="19"/>
      <c r="C14" s="864">
        <v>0.104</v>
      </c>
      <c r="D14" s="865">
        <v>0.076</v>
      </c>
      <c r="E14" s="866">
        <v>0.042</v>
      </c>
      <c r="F14" s="867">
        <v>0.0</v>
      </c>
      <c r="G14" s="867">
        <v>0.0</v>
      </c>
      <c r="H14" s="864">
        <v>0.031</v>
      </c>
      <c r="I14" s="868">
        <v>0.024</v>
      </c>
      <c r="J14" s="866" t="s">
        <v>396</v>
      </c>
      <c r="K14" s="869" t="s">
        <v>397</v>
      </c>
      <c r="L14" s="868" t="s">
        <v>394</v>
      </c>
      <c r="M14" s="2" t="s">
        <v>413</v>
      </c>
      <c r="N14" s="2"/>
      <c r="O14" s="2"/>
      <c r="P14" s="2"/>
      <c r="Q14" s="2"/>
      <c r="R14" s="2"/>
      <c r="S14" s="2"/>
      <c r="T14" s="2"/>
      <c r="U14" s="2"/>
      <c r="V14" s="2"/>
      <c r="W14" s="2"/>
      <c r="X14" s="2"/>
      <c r="Y14" s="2"/>
      <c r="Z14" s="2"/>
    </row>
    <row r="15" ht="18.0" customHeight="1">
      <c r="A15" s="863" t="s">
        <v>63</v>
      </c>
      <c r="B15" s="19"/>
      <c r="C15" s="864">
        <v>0.102</v>
      </c>
      <c r="D15" s="865">
        <v>0.074</v>
      </c>
      <c r="E15" s="866">
        <v>0.041</v>
      </c>
      <c r="F15" s="867">
        <v>0.0</v>
      </c>
      <c r="G15" s="867">
        <v>0.0</v>
      </c>
      <c r="H15" s="864">
        <v>0.015</v>
      </c>
      <c r="I15" s="868">
        <v>0.012</v>
      </c>
      <c r="J15" s="866" t="s">
        <v>396</v>
      </c>
      <c r="K15" s="869" t="s">
        <v>397</v>
      </c>
      <c r="L15" s="868" t="s">
        <v>394</v>
      </c>
      <c r="M15" s="2" t="s">
        <v>413</v>
      </c>
      <c r="N15" s="2"/>
      <c r="O15" s="2"/>
      <c r="P15" s="2"/>
      <c r="Q15" s="2"/>
      <c r="R15" s="2"/>
      <c r="S15" s="2"/>
      <c r="T15" s="2"/>
      <c r="U15" s="2"/>
      <c r="V15" s="2"/>
      <c r="W15" s="2"/>
      <c r="X15" s="2"/>
      <c r="Y15" s="2"/>
      <c r="Z15" s="2"/>
    </row>
    <row r="16" ht="18.0" customHeight="1">
      <c r="A16" s="863" t="s">
        <v>424</v>
      </c>
      <c r="B16" s="19"/>
      <c r="C16" s="864">
        <v>0.102</v>
      </c>
      <c r="D16" s="865">
        <v>0.074</v>
      </c>
      <c r="E16" s="866">
        <v>0.041</v>
      </c>
      <c r="F16" s="867">
        <v>0.0</v>
      </c>
      <c r="G16" s="867">
        <v>0.0</v>
      </c>
      <c r="H16" s="864">
        <v>0.015</v>
      </c>
      <c r="I16" s="868">
        <v>0.012</v>
      </c>
      <c r="J16" s="866" t="s">
        <v>396</v>
      </c>
      <c r="K16" s="869" t="s">
        <v>397</v>
      </c>
      <c r="L16" s="868" t="s">
        <v>394</v>
      </c>
      <c r="M16" s="2" t="s">
        <v>413</v>
      </c>
      <c r="N16" s="2"/>
      <c r="O16" s="2"/>
      <c r="P16" s="2"/>
      <c r="Q16" s="2"/>
      <c r="R16" s="2"/>
      <c r="S16" s="2"/>
      <c r="T16" s="2"/>
      <c r="U16" s="2"/>
      <c r="V16" s="2"/>
      <c r="W16" s="2"/>
      <c r="X16" s="2"/>
      <c r="Y16" s="2"/>
      <c r="Z16" s="2"/>
    </row>
    <row r="17" ht="18.0" customHeight="1">
      <c r="A17" s="863" t="s">
        <v>425</v>
      </c>
      <c r="B17" s="19"/>
      <c r="C17" s="864">
        <v>0.111</v>
      </c>
      <c r="D17" s="865">
        <v>0.081</v>
      </c>
      <c r="E17" s="866">
        <v>0.045</v>
      </c>
      <c r="F17" s="867">
        <v>0.0</v>
      </c>
      <c r="G17" s="867">
        <v>0.0</v>
      </c>
      <c r="H17" s="864">
        <v>0.031</v>
      </c>
      <c r="I17" s="868">
        <v>0.023</v>
      </c>
      <c r="J17" s="866" t="s">
        <v>396</v>
      </c>
      <c r="K17" s="869" t="s">
        <v>397</v>
      </c>
      <c r="L17" s="868" t="s">
        <v>394</v>
      </c>
      <c r="M17" s="2" t="s">
        <v>413</v>
      </c>
      <c r="N17" s="2"/>
      <c r="O17" s="2"/>
      <c r="P17" s="2"/>
      <c r="Q17" s="2"/>
      <c r="R17" s="2"/>
      <c r="S17" s="2"/>
      <c r="T17" s="2"/>
      <c r="U17" s="2"/>
      <c r="V17" s="2"/>
      <c r="W17" s="2"/>
      <c r="X17" s="2"/>
      <c r="Y17" s="2"/>
      <c r="Z17" s="2"/>
    </row>
    <row r="18" ht="18.0" customHeight="1">
      <c r="A18" s="863" t="s">
        <v>67</v>
      </c>
      <c r="B18" s="19"/>
      <c r="C18" s="864">
        <v>0.083</v>
      </c>
      <c r="D18" s="865">
        <v>0.06</v>
      </c>
      <c r="E18" s="866">
        <v>0.033</v>
      </c>
      <c r="F18" s="867">
        <v>0.0</v>
      </c>
      <c r="G18" s="867">
        <v>0.0</v>
      </c>
      <c r="H18" s="864">
        <v>0.027</v>
      </c>
      <c r="I18" s="868">
        <v>0.023</v>
      </c>
      <c r="J18" s="866" t="s">
        <v>396</v>
      </c>
      <c r="K18" s="869" t="s">
        <v>397</v>
      </c>
      <c r="L18" s="868" t="s">
        <v>426</v>
      </c>
      <c r="M18" s="2" t="s">
        <v>413</v>
      </c>
      <c r="N18" s="2"/>
      <c r="O18" s="2"/>
      <c r="P18" s="2"/>
      <c r="Q18" s="2"/>
      <c r="R18" s="2"/>
      <c r="S18" s="2"/>
      <c r="T18" s="2"/>
      <c r="U18" s="2"/>
      <c r="V18" s="2"/>
      <c r="W18" s="2"/>
      <c r="X18" s="2"/>
      <c r="Y18" s="2"/>
      <c r="Z18" s="2"/>
    </row>
    <row r="19" ht="18.0" customHeight="1">
      <c r="A19" s="863" t="s">
        <v>427</v>
      </c>
      <c r="B19" s="19"/>
      <c r="C19" s="864">
        <v>0.083</v>
      </c>
      <c r="D19" s="865">
        <v>0.06</v>
      </c>
      <c r="E19" s="866">
        <v>0.033</v>
      </c>
      <c r="F19" s="867">
        <v>0.0</v>
      </c>
      <c r="G19" s="867">
        <v>0.0</v>
      </c>
      <c r="H19" s="864">
        <v>0.027</v>
      </c>
      <c r="I19" s="868">
        <v>0.023</v>
      </c>
      <c r="J19" s="866" t="s">
        <v>396</v>
      </c>
      <c r="K19" s="869" t="s">
        <v>397</v>
      </c>
      <c r="L19" s="868" t="s">
        <v>426</v>
      </c>
      <c r="M19" s="2" t="s">
        <v>413</v>
      </c>
      <c r="N19" s="2"/>
      <c r="O19" s="2"/>
      <c r="P19" s="2"/>
      <c r="Q19" s="2"/>
      <c r="R19" s="2"/>
      <c r="S19" s="2"/>
      <c r="T19" s="2"/>
      <c r="U19" s="2"/>
      <c r="V19" s="2"/>
      <c r="W19" s="2"/>
      <c r="X19" s="2"/>
      <c r="Y19" s="2"/>
      <c r="Z19" s="2"/>
    </row>
    <row r="20" ht="13.5" customHeight="1">
      <c r="A20" s="863" t="s">
        <v>68</v>
      </c>
      <c r="B20" s="19"/>
      <c r="C20" s="864">
        <v>0.083</v>
      </c>
      <c r="D20" s="865">
        <v>0.06</v>
      </c>
      <c r="E20" s="866">
        <v>0.033</v>
      </c>
      <c r="F20" s="867">
        <v>0.0</v>
      </c>
      <c r="G20" s="867">
        <v>0.0</v>
      </c>
      <c r="H20" s="864">
        <v>0.027</v>
      </c>
      <c r="I20" s="868">
        <v>0.023</v>
      </c>
      <c r="J20" s="866" t="s">
        <v>396</v>
      </c>
      <c r="K20" s="869" t="s">
        <v>397</v>
      </c>
      <c r="L20" s="868" t="s">
        <v>428</v>
      </c>
      <c r="M20" s="2" t="s">
        <v>413</v>
      </c>
      <c r="N20" s="2"/>
      <c r="O20" s="2"/>
      <c r="P20" s="2"/>
      <c r="Q20" s="2"/>
      <c r="R20" s="2"/>
      <c r="S20" s="2"/>
      <c r="T20" s="2"/>
      <c r="U20" s="2"/>
      <c r="V20" s="2"/>
      <c r="W20" s="2"/>
      <c r="X20" s="2"/>
      <c r="Y20" s="2"/>
      <c r="Z20" s="2"/>
    </row>
    <row r="21" ht="18.0" customHeight="1">
      <c r="A21" s="863" t="s">
        <v>429</v>
      </c>
      <c r="B21" s="19"/>
      <c r="C21" s="864">
        <v>0.039</v>
      </c>
      <c r="D21" s="865">
        <v>0.029</v>
      </c>
      <c r="E21" s="866">
        <v>0.016</v>
      </c>
      <c r="F21" s="867">
        <v>0.0</v>
      </c>
      <c r="G21" s="867">
        <v>0.0</v>
      </c>
      <c r="H21" s="864">
        <v>0.021</v>
      </c>
      <c r="I21" s="868">
        <v>0.017</v>
      </c>
      <c r="J21" s="866" t="s">
        <v>396</v>
      </c>
      <c r="K21" s="869" t="s">
        <v>397</v>
      </c>
      <c r="L21" s="868" t="s">
        <v>394</v>
      </c>
      <c r="M21" s="2" t="s">
        <v>413</v>
      </c>
      <c r="N21" s="2"/>
      <c r="O21" s="2"/>
      <c r="P21" s="2"/>
      <c r="Q21" s="2"/>
      <c r="R21" s="2"/>
      <c r="S21" s="2"/>
      <c r="T21" s="2"/>
      <c r="U21" s="2"/>
      <c r="V21" s="2"/>
      <c r="W21" s="2"/>
      <c r="X21" s="2"/>
      <c r="Y21" s="2"/>
      <c r="Z21" s="2"/>
    </row>
    <row r="22" ht="13.5" customHeight="1">
      <c r="A22" s="863" t="s">
        <v>430</v>
      </c>
      <c r="B22" s="19"/>
      <c r="C22" s="864">
        <v>0.039</v>
      </c>
      <c r="D22" s="865">
        <v>0.029</v>
      </c>
      <c r="E22" s="866">
        <v>0.016</v>
      </c>
      <c r="F22" s="867">
        <v>0.0</v>
      </c>
      <c r="G22" s="867">
        <v>0.0</v>
      </c>
      <c r="H22" s="864">
        <v>0.021</v>
      </c>
      <c r="I22" s="868">
        <v>0.017</v>
      </c>
      <c r="J22" s="866" t="s">
        <v>396</v>
      </c>
      <c r="K22" s="869" t="s">
        <v>397</v>
      </c>
      <c r="L22" s="868" t="s">
        <v>428</v>
      </c>
      <c r="M22" s="2" t="s">
        <v>413</v>
      </c>
      <c r="N22" s="2"/>
      <c r="O22" s="2"/>
      <c r="P22" s="2"/>
      <c r="Q22" s="2"/>
      <c r="R22" s="2"/>
      <c r="S22" s="2"/>
      <c r="T22" s="2"/>
      <c r="U22" s="2"/>
      <c r="V22" s="2"/>
      <c r="W22" s="2"/>
      <c r="X22" s="2"/>
      <c r="Y22" s="2"/>
      <c r="Z22" s="2"/>
    </row>
    <row r="23" ht="18.0" customHeight="1">
      <c r="A23" s="863" t="s">
        <v>431</v>
      </c>
      <c r="B23" s="19"/>
      <c r="C23" s="864">
        <v>0.026</v>
      </c>
      <c r="D23" s="865">
        <v>0.019</v>
      </c>
      <c r="E23" s="866">
        <v>0.01</v>
      </c>
      <c r="F23" s="867">
        <v>0.0</v>
      </c>
      <c r="G23" s="867">
        <v>0.0</v>
      </c>
      <c r="H23" s="864">
        <v>0.015</v>
      </c>
      <c r="I23" s="868">
        <v>0.011</v>
      </c>
      <c r="J23" s="866" t="s">
        <v>396</v>
      </c>
      <c r="K23" s="869" t="s">
        <v>397</v>
      </c>
      <c r="L23" s="868" t="s">
        <v>394</v>
      </c>
      <c r="M23" s="2" t="s">
        <v>413</v>
      </c>
      <c r="N23" s="2"/>
      <c r="O23" s="2"/>
      <c r="P23" s="2"/>
      <c r="Q23" s="2"/>
      <c r="R23" s="2"/>
      <c r="S23" s="2"/>
      <c r="T23" s="2"/>
      <c r="U23" s="2"/>
      <c r="V23" s="2"/>
      <c r="W23" s="2"/>
      <c r="X23" s="2"/>
      <c r="Y23" s="2"/>
      <c r="Z23" s="2"/>
    </row>
    <row r="24" ht="13.5" customHeight="1">
      <c r="A24" s="863" t="s">
        <v>432</v>
      </c>
      <c r="B24" s="19"/>
      <c r="C24" s="864">
        <v>0.026</v>
      </c>
      <c r="D24" s="865">
        <v>0.019</v>
      </c>
      <c r="E24" s="866">
        <v>0.01</v>
      </c>
      <c r="F24" s="867">
        <v>0.0</v>
      </c>
      <c r="G24" s="867">
        <v>0.0</v>
      </c>
      <c r="H24" s="864">
        <v>0.015</v>
      </c>
      <c r="I24" s="868">
        <v>0.011</v>
      </c>
      <c r="J24" s="866" t="s">
        <v>396</v>
      </c>
      <c r="K24" s="869" t="s">
        <v>397</v>
      </c>
      <c r="L24" s="868" t="s">
        <v>428</v>
      </c>
      <c r="M24" s="2" t="s">
        <v>413</v>
      </c>
      <c r="N24" s="2"/>
      <c r="O24" s="2"/>
      <c r="P24" s="2"/>
      <c r="Q24" s="2"/>
      <c r="R24" s="2"/>
      <c r="S24" s="2"/>
      <c r="T24" s="2"/>
      <c r="U24" s="2"/>
      <c r="V24" s="2"/>
      <c r="W24" s="2"/>
      <c r="X24" s="2"/>
      <c r="Y24" s="2"/>
      <c r="Z24" s="2"/>
    </row>
    <row r="25" ht="18.0" customHeight="1">
      <c r="A25" s="863" t="s">
        <v>433</v>
      </c>
      <c r="B25" s="19"/>
      <c r="C25" s="864">
        <v>0.026</v>
      </c>
      <c r="D25" s="865">
        <v>0.019</v>
      </c>
      <c r="E25" s="866">
        <v>0.01</v>
      </c>
      <c r="F25" s="867">
        <v>0.0</v>
      </c>
      <c r="G25" s="867">
        <v>0.0</v>
      </c>
      <c r="H25" s="864">
        <v>0.015</v>
      </c>
      <c r="I25" s="868">
        <v>0.011</v>
      </c>
      <c r="J25" s="866" t="s">
        <v>396</v>
      </c>
      <c r="K25" s="869" t="s">
        <v>397</v>
      </c>
      <c r="L25" s="868" t="s">
        <v>394</v>
      </c>
      <c r="M25" s="2" t="s">
        <v>413</v>
      </c>
      <c r="N25" s="2"/>
      <c r="O25" s="2"/>
      <c r="P25" s="2"/>
      <c r="Q25" s="2"/>
      <c r="R25" s="2"/>
      <c r="S25" s="2"/>
      <c r="T25" s="2"/>
      <c r="U25" s="2"/>
      <c r="V25" s="2"/>
      <c r="W25" s="2"/>
      <c r="X25" s="2"/>
      <c r="Y25" s="2"/>
      <c r="Z25" s="2"/>
    </row>
    <row r="26" ht="14.25" customHeight="1">
      <c r="A26" s="870" t="s">
        <v>434</v>
      </c>
      <c r="B26" s="47"/>
      <c r="C26" s="871">
        <v>0.026</v>
      </c>
      <c r="D26" s="872">
        <v>0.019</v>
      </c>
      <c r="E26" s="873">
        <v>0.01</v>
      </c>
      <c r="F26" s="867">
        <v>0.0</v>
      </c>
      <c r="G26" s="867">
        <v>0.0</v>
      </c>
      <c r="H26" s="871">
        <v>0.015</v>
      </c>
      <c r="I26" s="874">
        <v>0.011</v>
      </c>
      <c r="J26" s="873" t="s">
        <v>396</v>
      </c>
      <c r="K26" s="875" t="s">
        <v>397</v>
      </c>
      <c r="L26" s="874" t="s">
        <v>428</v>
      </c>
      <c r="M26" s="2" t="s">
        <v>413</v>
      </c>
      <c r="N26" s="2"/>
      <c r="O26" s="2"/>
      <c r="P26" s="2"/>
      <c r="Q26" s="2"/>
      <c r="R26" s="2"/>
      <c r="S26" s="2"/>
      <c r="T26" s="2"/>
      <c r="U26" s="2"/>
      <c r="V26" s="2"/>
      <c r="W26" s="2"/>
      <c r="X26" s="2"/>
      <c r="Y26" s="2"/>
      <c r="Z26" s="2"/>
    </row>
    <row r="27" ht="13.5" customHeight="1">
      <c r="A27" s="876" t="s">
        <v>56</v>
      </c>
      <c r="B27" s="21"/>
      <c r="C27" s="877">
        <v>0.137</v>
      </c>
      <c r="D27" s="878">
        <v>0.1</v>
      </c>
      <c r="E27" s="879">
        <v>0.055</v>
      </c>
      <c r="F27" s="880">
        <v>0.0</v>
      </c>
      <c r="G27" s="880">
        <v>0.0</v>
      </c>
      <c r="H27" s="877">
        <v>0.063</v>
      </c>
      <c r="I27" s="881">
        <v>0.042</v>
      </c>
      <c r="J27" s="879" t="s">
        <v>435</v>
      </c>
      <c r="K27" s="882" t="s">
        <v>436</v>
      </c>
      <c r="L27" s="881" t="s">
        <v>437</v>
      </c>
      <c r="M27" s="2" t="s">
        <v>413</v>
      </c>
      <c r="N27" s="2"/>
      <c r="O27" s="2"/>
      <c r="P27" s="2"/>
      <c r="Q27" s="2"/>
      <c r="R27" s="2"/>
      <c r="S27" s="2"/>
      <c r="T27" s="2"/>
      <c r="U27" s="2"/>
      <c r="V27" s="2"/>
      <c r="W27" s="2"/>
      <c r="X27" s="2"/>
      <c r="Y27" s="2"/>
      <c r="Z27" s="2"/>
    </row>
    <row r="28" ht="18.0" customHeight="1">
      <c r="A28" s="870" t="s">
        <v>438</v>
      </c>
      <c r="B28" s="47"/>
      <c r="C28" s="871">
        <v>0.059</v>
      </c>
      <c r="D28" s="872">
        <v>0.043</v>
      </c>
      <c r="E28" s="873">
        <v>0.023</v>
      </c>
      <c r="F28" s="883">
        <v>0.0</v>
      </c>
      <c r="G28" s="883">
        <v>0.0</v>
      </c>
      <c r="H28" s="871">
        <v>0.012</v>
      </c>
      <c r="I28" s="874">
        <v>0.01</v>
      </c>
      <c r="J28" s="873" t="s">
        <v>439</v>
      </c>
      <c r="K28" s="875" t="s">
        <v>440</v>
      </c>
      <c r="L28" s="874" t="s">
        <v>441</v>
      </c>
      <c r="M28" s="2" t="s">
        <v>413</v>
      </c>
      <c r="N28" s="2"/>
      <c r="O28" s="2"/>
      <c r="P28" s="2"/>
      <c r="Q28" s="2"/>
      <c r="R28" s="2"/>
      <c r="S28" s="2"/>
      <c r="T28" s="2"/>
      <c r="U28" s="2"/>
      <c r="V28" s="2"/>
      <c r="W28" s="2"/>
      <c r="X28" s="2"/>
      <c r="Y28" s="2"/>
      <c r="Z28" s="2"/>
    </row>
    <row r="29" ht="13.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3.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3.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3.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3.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3.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3.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3.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3.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3.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0">
    <mergeCell ref="A2:B4"/>
    <mergeCell ref="C2:G2"/>
    <mergeCell ref="H2:L2"/>
    <mergeCell ref="C3:G3"/>
    <mergeCell ref="H3:I3"/>
    <mergeCell ref="J3:L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7:B27"/>
    <mergeCell ref="A28:B28"/>
    <mergeCell ref="A20:B20"/>
    <mergeCell ref="A21:B21"/>
    <mergeCell ref="A22:B22"/>
    <mergeCell ref="A23:B23"/>
    <mergeCell ref="A24:B24"/>
    <mergeCell ref="A25:B25"/>
    <mergeCell ref="A26:B26"/>
  </mergeCells>
  <printOptions/>
  <pageMargins bottom="0.747916666666667" footer="0.0" header="0.0" left="0.708333333333333" right="0.708333333333333" top="0.747916666666667"/>
  <pageSetup fitToHeight="0" paperSize="9" orientation="portrait"/>
  <headerFooter>
    <oddHeader/>
    <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1.75"/>
    <col customWidth="1" min="2" max="2" width="20.38"/>
    <col customWidth="1" min="3" max="3" width="29.75"/>
    <col customWidth="1" min="4" max="26" width="9.0"/>
  </cols>
  <sheetData>
    <row r="1" ht="13.5" customHeight="1">
      <c r="A1" s="121" t="s">
        <v>442</v>
      </c>
      <c r="B1" s="121"/>
      <c r="C1" s="121"/>
      <c r="D1" s="2"/>
      <c r="E1" s="2"/>
      <c r="F1" s="2"/>
      <c r="G1" s="2"/>
      <c r="H1" s="2"/>
      <c r="I1" s="2"/>
      <c r="J1" s="2"/>
      <c r="K1" s="2"/>
      <c r="L1" s="2"/>
      <c r="M1" s="2"/>
      <c r="N1" s="2"/>
      <c r="O1" s="2"/>
      <c r="P1" s="2"/>
      <c r="Q1" s="2"/>
      <c r="R1" s="2"/>
      <c r="S1" s="2"/>
      <c r="T1" s="2"/>
      <c r="U1" s="2"/>
      <c r="V1" s="2"/>
      <c r="W1" s="2"/>
      <c r="X1" s="2"/>
      <c r="Y1" s="2"/>
      <c r="Z1" s="2"/>
    </row>
    <row r="2" ht="27.75" customHeight="1">
      <c r="A2" s="855" t="s">
        <v>405</v>
      </c>
      <c r="B2" s="55"/>
      <c r="C2" s="884" t="s">
        <v>109</v>
      </c>
      <c r="D2" s="2"/>
      <c r="E2" s="856" t="s">
        <v>406</v>
      </c>
      <c r="F2" s="21"/>
      <c r="G2" s="70"/>
      <c r="H2" s="2"/>
      <c r="I2" s="2"/>
      <c r="J2" s="2"/>
      <c r="K2" s="2"/>
      <c r="L2" s="2"/>
      <c r="M2" s="2"/>
      <c r="N2" s="2"/>
      <c r="O2" s="2"/>
      <c r="P2" s="2"/>
      <c r="Q2" s="2"/>
      <c r="R2" s="2"/>
      <c r="S2" s="2"/>
      <c r="T2" s="2"/>
      <c r="U2" s="2"/>
      <c r="V2" s="2"/>
      <c r="W2" s="2"/>
      <c r="X2" s="2"/>
      <c r="Y2" s="2"/>
      <c r="Z2" s="2"/>
    </row>
    <row r="3" ht="18.0" customHeight="1">
      <c r="A3" s="885" t="s">
        <v>54</v>
      </c>
      <c r="B3" s="886"/>
      <c r="C3" s="887">
        <v>0.024</v>
      </c>
      <c r="D3" s="2"/>
      <c r="E3" s="858" t="s">
        <v>443</v>
      </c>
      <c r="F3" s="19"/>
      <c r="G3" s="41"/>
      <c r="H3" s="2"/>
      <c r="I3" s="2"/>
      <c r="J3" s="2"/>
      <c r="K3" s="2"/>
      <c r="L3" s="2"/>
      <c r="M3" s="2"/>
      <c r="N3" s="2"/>
      <c r="O3" s="2"/>
      <c r="P3" s="2"/>
      <c r="Q3" s="2"/>
      <c r="R3" s="2"/>
      <c r="S3" s="2"/>
      <c r="T3" s="2"/>
      <c r="U3" s="2"/>
      <c r="V3" s="2"/>
      <c r="W3" s="2"/>
      <c r="X3" s="2"/>
      <c r="Y3" s="2"/>
      <c r="Z3" s="2"/>
    </row>
    <row r="4" ht="18.0" customHeight="1">
      <c r="A4" s="888" t="s">
        <v>414</v>
      </c>
      <c r="B4" s="886"/>
      <c r="C4" s="887">
        <v>0.024</v>
      </c>
      <c r="D4" s="2"/>
      <c r="E4" s="860" t="s">
        <v>381</v>
      </c>
      <c r="F4" s="861" t="s">
        <v>377</v>
      </c>
      <c r="G4" s="861" t="s">
        <v>410</v>
      </c>
      <c r="H4" s="2"/>
      <c r="I4" s="2"/>
      <c r="J4" s="2"/>
      <c r="K4" s="2"/>
      <c r="L4" s="2"/>
      <c r="M4" s="2"/>
      <c r="N4" s="2"/>
      <c r="O4" s="2"/>
      <c r="P4" s="2"/>
      <c r="Q4" s="2"/>
      <c r="R4" s="2"/>
      <c r="S4" s="2"/>
      <c r="T4" s="2"/>
      <c r="U4" s="2"/>
      <c r="V4" s="2"/>
      <c r="W4" s="2"/>
      <c r="X4" s="2"/>
      <c r="Y4" s="2"/>
      <c r="Z4" s="2"/>
    </row>
    <row r="5" ht="18.0" customHeight="1">
      <c r="A5" s="888" t="s">
        <v>415</v>
      </c>
      <c r="B5" s="886"/>
      <c r="C5" s="887">
        <v>0.024</v>
      </c>
      <c r="D5" s="2"/>
      <c r="E5" s="2"/>
      <c r="F5" s="2"/>
      <c r="G5" s="2"/>
      <c r="H5" s="2"/>
      <c r="I5" s="2"/>
      <c r="J5" s="2"/>
      <c r="K5" s="2"/>
      <c r="L5" s="2"/>
      <c r="M5" s="2"/>
      <c r="N5" s="2"/>
      <c r="O5" s="2"/>
      <c r="P5" s="2"/>
      <c r="Q5" s="2"/>
      <c r="R5" s="2"/>
      <c r="S5" s="2"/>
      <c r="T5" s="2"/>
      <c r="U5" s="2"/>
      <c r="V5" s="2"/>
      <c r="W5" s="2"/>
      <c r="X5" s="2"/>
      <c r="Y5" s="2"/>
      <c r="Z5" s="2"/>
    </row>
    <row r="6" ht="18.0" customHeight="1">
      <c r="A6" s="888" t="s">
        <v>416</v>
      </c>
      <c r="B6" s="886"/>
      <c r="C6" s="887">
        <v>0.011</v>
      </c>
      <c r="D6" s="2"/>
      <c r="E6" s="2"/>
      <c r="F6" s="2"/>
      <c r="G6" s="2"/>
      <c r="H6" s="2"/>
      <c r="I6" s="2"/>
      <c r="J6" s="2"/>
      <c r="K6" s="2"/>
      <c r="L6" s="2"/>
      <c r="M6" s="2"/>
      <c r="N6" s="2"/>
      <c r="O6" s="2"/>
      <c r="P6" s="2"/>
      <c r="Q6" s="2"/>
      <c r="R6" s="2"/>
      <c r="S6" s="2"/>
      <c r="T6" s="2"/>
      <c r="U6" s="2"/>
      <c r="V6" s="2"/>
      <c r="W6" s="2"/>
      <c r="X6" s="2"/>
      <c r="Y6" s="2"/>
      <c r="Z6" s="2"/>
    </row>
    <row r="7" ht="18.0" customHeight="1">
      <c r="A7" s="888" t="s">
        <v>59</v>
      </c>
      <c r="B7" s="886"/>
      <c r="C7" s="887">
        <v>0.011</v>
      </c>
      <c r="D7" s="2"/>
      <c r="E7" s="2"/>
      <c r="F7" s="2"/>
      <c r="G7" s="2"/>
      <c r="H7" s="2"/>
      <c r="I7" s="2"/>
      <c r="J7" s="2"/>
      <c r="K7" s="2"/>
      <c r="L7" s="2"/>
      <c r="M7" s="2"/>
      <c r="N7" s="2"/>
      <c r="O7" s="2"/>
      <c r="P7" s="2"/>
      <c r="Q7" s="2"/>
      <c r="R7" s="2"/>
      <c r="S7" s="2"/>
      <c r="T7" s="2"/>
      <c r="U7" s="2"/>
      <c r="V7" s="2"/>
      <c r="W7" s="2"/>
      <c r="X7" s="2"/>
      <c r="Y7" s="2"/>
      <c r="Z7" s="2"/>
    </row>
    <row r="8" ht="18.0" customHeight="1">
      <c r="A8" s="888" t="s">
        <v>417</v>
      </c>
      <c r="B8" s="886"/>
      <c r="C8" s="887">
        <v>0.011</v>
      </c>
      <c r="D8" s="2"/>
      <c r="E8" s="2"/>
      <c r="F8" s="2"/>
      <c r="G8" s="2"/>
      <c r="H8" s="2"/>
      <c r="I8" s="2"/>
      <c r="J8" s="2"/>
      <c r="K8" s="2"/>
      <c r="L8" s="2"/>
      <c r="M8" s="2"/>
      <c r="N8" s="2"/>
      <c r="O8" s="2"/>
      <c r="P8" s="2"/>
      <c r="Q8" s="2"/>
      <c r="R8" s="2"/>
      <c r="S8" s="2"/>
      <c r="T8" s="2"/>
      <c r="U8" s="2"/>
      <c r="V8" s="2"/>
      <c r="W8" s="2"/>
      <c r="X8" s="2"/>
      <c r="Y8" s="2"/>
      <c r="Z8" s="2"/>
    </row>
    <row r="9" ht="18.0" customHeight="1">
      <c r="A9" s="888" t="s">
        <v>419</v>
      </c>
      <c r="B9" s="886"/>
      <c r="C9" s="887">
        <v>0.01</v>
      </c>
      <c r="D9" s="2"/>
      <c r="E9" s="2"/>
      <c r="F9" s="2"/>
      <c r="G9" s="2"/>
      <c r="H9" s="2"/>
      <c r="I9" s="2"/>
      <c r="J9" s="2"/>
      <c r="K9" s="2"/>
      <c r="L9" s="2"/>
      <c r="M9" s="2"/>
      <c r="N9" s="2"/>
      <c r="O9" s="2"/>
      <c r="P9" s="2"/>
      <c r="Q9" s="2"/>
      <c r="R9" s="2"/>
      <c r="S9" s="2"/>
      <c r="T9" s="2"/>
      <c r="U9" s="2"/>
      <c r="V9" s="2"/>
      <c r="W9" s="2"/>
      <c r="X9" s="2"/>
      <c r="Y9" s="2"/>
      <c r="Z9" s="2"/>
    </row>
    <row r="10" ht="18.0" customHeight="1">
      <c r="A10" s="888" t="s">
        <v>420</v>
      </c>
      <c r="B10" s="886"/>
      <c r="C10" s="887">
        <v>0.015</v>
      </c>
      <c r="D10" s="2"/>
      <c r="E10" s="2"/>
      <c r="F10" s="2"/>
      <c r="G10" s="2"/>
      <c r="H10" s="2"/>
      <c r="I10" s="2"/>
      <c r="J10" s="2"/>
      <c r="K10" s="2"/>
      <c r="L10" s="2"/>
      <c r="M10" s="2"/>
      <c r="N10" s="2"/>
      <c r="O10" s="2"/>
      <c r="P10" s="2"/>
      <c r="Q10" s="2"/>
      <c r="R10" s="2"/>
      <c r="S10" s="2"/>
      <c r="T10" s="2"/>
      <c r="U10" s="2"/>
      <c r="V10" s="2"/>
      <c r="W10" s="2"/>
      <c r="X10" s="2"/>
      <c r="Y10" s="2"/>
      <c r="Z10" s="2"/>
    </row>
    <row r="11" ht="18.0" customHeight="1">
      <c r="A11" s="888" t="s">
        <v>422</v>
      </c>
      <c r="B11" s="886"/>
      <c r="C11" s="887">
        <v>0.015</v>
      </c>
      <c r="D11" s="2"/>
      <c r="E11" s="2"/>
      <c r="F11" s="2"/>
      <c r="G11" s="2"/>
      <c r="H11" s="2"/>
      <c r="I11" s="2"/>
      <c r="J11" s="2"/>
      <c r="K11" s="2"/>
      <c r="L11" s="2"/>
      <c r="M11" s="2"/>
      <c r="N11" s="2"/>
      <c r="O11" s="2"/>
      <c r="P11" s="2"/>
      <c r="Q11" s="2"/>
      <c r="R11" s="2"/>
      <c r="S11" s="2"/>
      <c r="T11" s="2"/>
      <c r="U11" s="2"/>
      <c r="V11" s="2"/>
      <c r="W11" s="2"/>
      <c r="X11" s="2"/>
      <c r="Y11" s="2"/>
      <c r="Z11" s="2"/>
    </row>
    <row r="12" ht="18.0" customHeight="1">
      <c r="A12" s="888" t="s">
        <v>423</v>
      </c>
      <c r="B12" s="886"/>
      <c r="C12" s="887">
        <v>0.023</v>
      </c>
      <c r="D12" s="2"/>
      <c r="E12" s="2"/>
      <c r="F12" s="2"/>
      <c r="G12" s="2"/>
      <c r="H12" s="2"/>
      <c r="I12" s="2"/>
      <c r="J12" s="2"/>
      <c r="K12" s="2"/>
      <c r="L12" s="2"/>
      <c r="M12" s="2"/>
      <c r="N12" s="2"/>
      <c r="O12" s="2"/>
      <c r="P12" s="2"/>
      <c r="Q12" s="2"/>
      <c r="R12" s="2"/>
      <c r="S12" s="2"/>
      <c r="T12" s="2"/>
      <c r="U12" s="2"/>
      <c r="V12" s="2"/>
      <c r="W12" s="2"/>
      <c r="X12" s="2"/>
      <c r="Y12" s="2"/>
      <c r="Z12" s="2"/>
    </row>
    <row r="13" ht="18.0" customHeight="1">
      <c r="A13" s="888" t="s">
        <v>63</v>
      </c>
      <c r="B13" s="886"/>
      <c r="C13" s="887">
        <v>0.017</v>
      </c>
      <c r="D13" s="2"/>
      <c r="E13" s="2"/>
      <c r="F13" s="2"/>
      <c r="G13" s="2"/>
      <c r="H13" s="2"/>
      <c r="I13" s="2"/>
      <c r="J13" s="2"/>
      <c r="K13" s="2"/>
      <c r="L13" s="2"/>
      <c r="M13" s="2"/>
      <c r="N13" s="2"/>
      <c r="O13" s="2"/>
      <c r="P13" s="2"/>
      <c r="Q13" s="2"/>
      <c r="R13" s="2"/>
      <c r="S13" s="2"/>
      <c r="T13" s="2"/>
      <c r="U13" s="2"/>
      <c r="V13" s="2"/>
      <c r="W13" s="2"/>
      <c r="X13" s="2"/>
      <c r="Y13" s="2"/>
      <c r="Z13" s="2"/>
    </row>
    <row r="14" ht="18.0" customHeight="1">
      <c r="A14" s="888" t="s">
        <v>424</v>
      </c>
      <c r="B14" s="886"/>
      <c r="C14" s="887">
        <v>0.017</v>
      </c>
      <c r="D14" s="2"/>
      <c r="E14" s="2"/>
      <c r="F14" s="2"/>
      <c r="G14" s="2"/>
      <c r="H14" s="2"/>
      <c r="I14" s="2"/>
      <c r="J14" s="2"/>
      <c r="K14" s="2"/>
      <c r="L14" s="2"/>
      <c r="M14" s="2"/>
      <c r="N14" s="2"/>
      <c r="O14" s="2"/>
      <c r="P14" s="2"/>
      <c r="Q14" s="2"/>
      <c r="R14" s="2"/>
      <c r="S14" s="2"/>
      <c r="T14" s="2"/>
      <c r="U14" s="2"/>
      <c r="V14" s="2"/>
      <c r="W14" s="2"/>
      <c r="X14" s="2"/>
      <c r="Y14" s="2"/>
      <c r="Z14" s="2"/>
    </row>
    <row r="15" ht="18.0" customHeight="1">
      <c r="A15" s="888" t="s">
        <v>425</v>
      </c>
      <c r="B15" s="886"/>
      <c r="C15" s="887">
        <v>0.023</v>
      </c>
      <c r="D15" s="2"/>
      <c r="E15" s="2"/>
      <c r="F15" s="2"/>
      <c r="G15" s="2"/>
      <c r="H15" s="2"/>
      <c r="I15" s="2"/>
      <c r="J15" s="2"/>
      <c r="K15" s="2"/>
      <c r="L15" s="2"/>
      <c r="M15" s="2"/>
      <c r="N15" s="2"/>
      <c r="O15" s="2"/>
      <c r="P15" s="2"/>
      <c r="Q15" s="2"/>
      <c r="R15" s="2"/>
      <c r="S15" s="2"/>
      <c r="T15" s="2"/>
      <c r="U15" s="2"/>
      <c r="V15" s="2"/>
      <c r="W15" s="2"/>
      <c r="X15" s="2"/>
      <c r="Y15" s="2"/>
      <c r="Z15" s="2"/>
    </row>
    <row r="16" ht="18.0" customHeight="1">
      <c r="A16" s="888" t="s">
        <v>67</v>
      </c>
      <c r="B16" s="886"/>
      <c r="C16" s="887">
        <v>0.016</v>
      </c>
      <c r="D16" s="2"/>
      <c r="E16" s="2"/>
      <c r="F16" s="2"/>
      <c r="G16" s="2"/>
      <c r="H16" s="2"/>
      <c r="I16" s="2"/>
      <c r="J16" s="2"/>
      <c r="K16" s="2"/>
      <c r="L16" s="2"/>
      <c r="M16" s="2"/>
      <c r="N16" s="2"/>
      <c r="O16" s="2"/>
      <c r="P16" s="2"/>
      <c r="Q16" s="2"/>
      <c r="R16" s="2"/>
      <c r="S16" s="2"/>
      <c r="T16" s="2"/>
      <c r="U16" s="2"/>
      <c r="V16" s="2"/>
      <c r="W16" s="2"/>
      <c r="X16" s="2"/>
      <c r="Y16" s="2"/>
      <c r="Z16" s="2"/>
    </row>
    <row r="17" ht="18.0" customHeight="1">
      <c r="A17" s="888" t="s">
        <v>427</v>
      </c>
      <c r="B17" s="886"/>
      <c r="C17" s="887">
        <v>0.016</v>
      </c>
      <c r="D17" s="2"/>
      <c r="E17" s="2"/>
      <c r="F17" s="2"/>
      <c r="G17" s="2"/>
      <c r="H17" s="2"/>
      <c r="I17" s="2"/>
      <c r="J17" s="2"/>
      <c r="K17" s="2"/>
      <c r="L17" s="2"/>
      <c r="M17" s="2"/>
      <c r="N17" s="2"/>
      <c r="O17" s="2"/>
      <c r="P17" s="2"/>
      <c r="Q17" s="2"/>
      <c r="R17" s="2"/>
      <c r="S17" s="2"/>
      <c r="T17" s="2"/>
      <c r="U17" s="2"/>
      <c r="V17" s="2"/>
      <c r="W17" s="2"/>
      <c r="X17" s="2"/>
      <c r="Y17" s="2"/>
      <c r="Z17" s="2"/>
    </row>
    <row r="18" ht="18.0" customHeight="1">
      <c r="A18" s="888" t="s">
        <v>68</v>
      </c>
      <c r="B18" s="886"/>
      <c r="C18" s="887">
        <v>0.016</v>
      </c>
      <c r="D18" s="2"/>
      <c r="E18" s="2"/>
      <c r="F18" s="2"/>
      <c r="G18" s="2"/>
      <c r="H18" s="2"/>
      <c r="I18" s="2"/>
      <c r="J18" s="2"/>
      <c r="K18" s="2"/>
      <c r="L18" s="2"/>
      <c r="M18" s="2"/>
      <c r="N18" s="2"/>
      <c r="O18" s="2"/>
      <c r="P18" s="2"/>
      <c r="Q18" s="2"/>
      <c r="R18" s="2"/>
      <c r="S18" s="2"/>
      <c r="T18" s="2"/>
      <c r="U18" s="2"/>
      <c r="V18" s="2"/>
      <c r="W18" s="2"/>
      <c r="X18" s="2"/>
      <c r="Y18" s="2"/>
      <c r="Z18" s="2"/>
    </row>
    <row r="19" ht="18.0" customHeight="1">
      <c r="A19" s="888" t="s">
        <v>429</v>
      </c>
      <c r="B19" s="886"/>
      <c r="C19" s="887">
        <v>0.008</v>
      </c>
      <c r="D19" s="2"/>
      <c r="E19" s="2"/>
      <c r="F19" s="2"/>
      <c r="G19" s="2"/>
      <c r="H19" s="2"/>
      <c r="I19" s="2"/>
      <c r="J19" s="2"/>
      <c r="K19" s="2"/>
      <c r="L19" s="2"/>
      <c r="M19" s="2"/>
      <c r="N19" s="2"/>
      <c r="O19" s="2"/>
      <c r="P19" s="2"/>
      <c r="Q19" s="2"/>
      <c r="R19" s="2"/>
      <c r="S19" s="2"/>
      <c r="T19" s="2"/>
      <c r="U19" s="2"/>
      <c r="V19" s="2"/>
      <c r="W19" s="2"/>
      <c r="X19" s="2"/>
      <c r="Y19" s="2"/>
      <c r="Z19" s="2"/>
    </row>
    <row r="20" ht="18.0" customHeight="1">
      <c r="A20" s="888" t="s">
        <v>430</v>
      </c>
      <c r="B20" s="886"/>
      <c r="C20" s="887">
        <v>0.008</v>
      </c>
      <c r="D20" s="2"/>
      <c r="E20" s="2"/>
      <c r="F20" s="2"/>
      <c r="G20" s="2"/>
      <c r="H20" s="2"/>
      <c r="I20" s="2"/>
      <c r="J20" s="2"/>
      <c r="K20" s="2"/>
      <c r="L20" s="2"/>
      <c r="M20" s="2"/>
      <c r="N20" s="2"/>
      <c r="O20" s="2"/>
      <c r="P20" s="2"/>
      <c r="Q20" s="2"/>
      <c r="R20" s="2"/>
      <c r="S20" s="2"/>
      <c r="T20" s="2"/>
      <c r="U20" s="2"/>
      <c r="V20" s="2"/>
      <c r="W20" s="2"/>
      <c r="X20" s="2"/>
      <c r="Y20" s="2"/>
      <c r="Z20" s="2"/>
    </row>
    <row r="21" ht="18.0" customHeight="1">
      <c r="A21" s="888" t="s">
        <v>431</v>
      </c>
      <c r="B21" s="886"/>
      <c r="C21" s="887">
        <v>0.005</v>
      </c>
      <c r="D21" s="2"/>
      <c r="E21" s="2"/>
      <c r="F21" s="2"/>
      <c r="G21" s="2"/>
      <c r="H21" s="2"/>
      <c r="I21" s="2"/>
      <c r="J21" s="2"/>
      <c r="K21" s="2"/>
      <c r="L21" s="2"/>
      <c r="M21" s="2"/>
      <c r="N21" s="2"/>
      <c r="O21" s="2"/>
      <c r="P21" s="2"/>
      <c r="Q21" s="2"/>
      <c r="R21" s="2"/>
      <c r="S21" s="2"/>
      <c r="T21" s="2"/>
      <c r="U21" s="2"/>
      <c r="V21" s="2"/>
      <c r="W21" s="2"/>
      <c r="X21" s="2"/>
      <c r="Y21" s="2"/>
      <c r="Z21" s="2"/>
    </row>
    <row r="22" ht="18.0" customHeight="1">
      <c r="A22" s="888" t="s">
        <v>432</v>
      </c>
      <c r="B22" s="886"/>
      <c r="C22" s="887">
        <v>0.005</v>
      </c>
      <c r="D22" s="2"/>
      <c r="E22" s="2"/>
      <c r="F22" s="2"/>
      <c r="G22" s="2"/>
      <c r="H22" s="2"/>
      <c r="I22" s="2"/>
      <c r="J22" s="2"/>
      <c r="K22" s="2"/>
      <c r="L22" s="2"/>
      <c r="M22" s="2"/>
      <c r="N22" s="2"/>
      <c r="O22" s="2"/>
      <c r="P22" s="2"/>
      <c r="Q22" s="2"/>
      <c r="R22" s="2"/>
      <c r="S22" s="2"/>
      <c r="T22" s="2"/>
      <c r="U22" s="2"/>
      <c r="V22" s="2"/>
      <c r="W22" s="2"/>
      <c r="X22" s="2"/>
      <c r="Y22" s="2"/>
      <c r="Z22" s="2"/>
    </row>
    <row r="23" ht="18.0" customHeight="1">
      <c r="A23" s="888" t="s">
        <v>433</v>
      </c>
      <c r="B23" s="886"/>
      <c r="C23" s="887">
        <v>0.005</v>
      </c>
      <c r="D23" s="2"/>
      <c r="E23" s="2"/>
      <c r="F23" s="2"/>
      <c r="G23" s="2"/>
      <c r="H23" s="2"/>
      <c r="I23" s="2"/>
      <c r="J23" s="2"/>
      <c r="K23" s="2"/>
      <c r="L23" s="2"/>
      <c r="M23" s="2"/>
      <c r="N23" s="2"/>
      <c r="O23" s="2"/>
      <c r="P23" s="2"/>
      <c r="Q23" s="2"/>
      <c r="R23" s="2"/>
      <c r="S23" s="2"/>
      <c r="T23" s="2"/>
      <c r="U23" s="2"/>
      <c r="V23" s="2"/>
      <c r="W23" s="2"/>
      <c r="X23" s="2"/>
      <c r="Y23" s="2"/>
      <c r="Z23" s="2"/>
    </row>
    <row r="24" ht="18.0" customHeight="1">
      <c r="A24" s="889" t="s">
        <v>434</v>
      </c>
      <c r="B24" s="890"/>
      <c r="C24" s="887">
        <v>0.005</v>
      </c>
      <c r="D24" s="2"/>
      <c r="E24" s="2"/>
      <c r="F24" s="2"/>
      <c r="G24" s="2"/>
      <c r="H24" s="2"/>
      <c r="I24" s="2"/>
      <c r="J24" s="2"/>
      <c r="K24" s="2"/>
      <c r="L24" s="2"/>
      <c r="M24" s="2"/>
      <c r="N24" s="2"/>
      <c r="O24" s="2"/>
      <c r="P24" s="2"/>
      <c r="Q24" s="2"/>
      <c r="R24" s="2"/>
      <c r="S24" s="2"/>
      <c r="T24" s="2"/>
      <c r="U24" s="2"/>
      <c r="V24" s="2"/>
      <c r="W24" s="2"/>
      <c r="X24" s="2"/>
      <c r="Y24" s="2"/>
      <c r="Z24" s="2"/>
    </row>
    <row r="25" ht="18.0" customHeight="1">
      <c r="A25" s="891" t="s">
        <v>56</v>
      </c>
      <c r="B25" s="892"/>
      <c r="C25" s="893">
        <v>0.024</v>
      </c>
      <c r="D25" s="2"/>
      <c r="E25" s="2"/>
      <c r="F25" s="2"/>
      <c r="G25" s="2"/>
      <c r="H25" s="2"/>
      <c r="I25" s="2"/>
      <c r="J25" s="2"/>
      <c r="K25" s="2"/>
      <c r="L25" s="2"/>
      <c r="M25" s="2"/>
      <c r="N25" s="2"/>
      <c r="O25" s="2"/>
      <c r="P25" s="2"/>
      <c r="Q25" s="2"/>
      <c r="R25" s="2"/>
      <c r="S25" s="2"/>
      <c r="T25" s="2"/>
      <c r="U25" s="2"/>
      <c r="V25" s="2"/>
      <c r="W25" s="2"/>
      <c r="X25" s="2"/>
      <c r="Y25" s="2"/>
      <c r="Z25" s="2"/>
    </row>
    <row r="26" ht="18.0" customHeight="1">
      <c r="A26" s="889" t="s">
        <v>438</v>
      </c>
      <c r="B26" s="890"/>
      <c r="C26" s="894">
        <v>0.011</v>
      </c>
      <c r="D26" s="2"/>
      <c r="E26" s="2"/>
      <c r="F26" s="2"/>
      <c r="G26" s="2"/>
      <c r="H26" s="2"/>
      <c r="I26" s="2"/>
      <c r="J26" s="2"/>
      <c r="K26" s="2"/>
      <c r="L26" s="2"/>
      <c r="M26" s="2"/>
      <c r="N26" s="2"/>
      <c r="O26" s="2"/>
      <c r="P26" s="2"/>
      <c r="Q26" s="2"/>
      <c r="R26" s="2"/>
      <c r="S26" s="2"/>
      <c r="T26" s="2"/>
      <c r="U26" s="2"/>
      <c r="V26" s="2"/>
      <c r="W26" s="2"/>
      <c r="X26" s="2"/>
      <c r="Y26" s="2"/>
      <c r="Z26" s="2"/>
    </row>
    <row r="27" ht="18.0"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8.0"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8.0"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8.0"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8.0"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8.0"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8.0"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8.0"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8.0"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8.0"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3.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3.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A2:B2"/>
    <mergeCell ref="E2:G2"/>
    <mergeCell ref="E3:G3"/>
  </mergeCells>
  <printOptions/>
  <pageMargins bottom="0.520138888888889" footer="0.0" header="0.0" left="0.75" right="0.75" top="0.729861111111111"/>
  <pageSetup paperSize="9" scale="98" orientation="portrait"/>
  <headerFooter>
    <oddHeader/>
    <oddFooter/>
  </headerFooter>
  <drawing r:id="rId1"/>
</worksheet>
</file>